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4/Large Group SAG/September NTG Meetings/"/>
    </mc:Choice>
  </mc:AlternateContent>
  <xr:revisionPtr revIDLastSave="0" documentId="8_{80DB3C9F-66E6-480F-8468-ADCF84F70E5D}" xr6:coauthVersionLast="47" xr6:coauthVersionMax="47" xr10:uidLastSave="{00000000-0000-0000-0000-000000000000}"/>
  <bookViews>
    <workbookView xWindow="28680" yWindow="-120" windowWidth="29040" windowHeight="15720" xr2:uid="{00000000-000D-0000-FFFF-FFFF00000000}"/>
  </bookViews>
  <sheets>
    <sheet name="PGL and NSG Portfolio" sheetId="1" r:id="rId1"/>
  </sheets>
  <definedNames>
    <definedName name="_xlnm._FilterDatabase" localSheetId="0" hidden="1">'PGL and NSG Portfolio'!$A$5:$I$54</definedName>
    <definedName name="AvgAvoidCost_E">#REF!</definedName>
    <definedName name="AvgAvoidCost_G">#REF!</definedName>
    <definedName name="AvgCIRate_E">#REF!</definedName>
    <definedName name="AvgComRate_G">#REF!</definedName>
    <definedName name="AvgResRate_E">#REF!</definedName>
    <definedName name="AvgResRate_G">#REF!</definedName>
    <definedName name="CI_Rx">#REF!</definedName>
    <definedName name="CI_Rx_Measures">#REF!</definedName>
    <definedName name="DiscountRate_NorthShore">#REF!</definedName>
    <definedName name="DiscountRate_Peoples">#REF!</definedName>
    <definedName name="Electric_Line_Loss">#REF!</definedName>
    <definedName name="Electric_NonRes_Rate">#REF!</definedName>
    <definedName name="Electric_Res_Rate">#REF!</definedName>
    <definedName name="Environmental_Electric">#REF!</definedName>
    <definedName name="Environmental_Factor">#REF!</definedName>
    <definedName name="Environmental_Gas">#REF!</definedName>
    <definedName name="Escalation_Rate">#REF!</definedName>
    <definedName name="ESourceBTU_kWh">#REF!</definedName>
    <definedName name="ESysLoss">#REF!</definedName>
    <definedName name="Gas_Line_Loss">#REF!</definedName>
    <definedName name="GenEscRate">#REF!</definedName>
    <definedName name="GSysLoss">#REF!</definedName>
    <definedName name="NorthShore_LineLoss">#REF!</definedName>
    <definedName name="NorthShore_NonRes_Rate">#REF!</definedName>
    <definedName name="NorthShore_Res_Rate">#REF!</definedName>
    <definedName name="PAdmDR">#REF!</definedName>
    <definedName name="PartDR">#REF!</definedName>
    <definedName name="Peak_Line_Loss">#REF!</definedName>
    <definedName name="Peoples_LineLoss">#REF!</definedName>
    <definedName name="Peoples_NonRes_Rate">#REF!</definedName>
    <definedName name="Peoples_Res_Rate">#REF!</definedName>
    <definedName name="_xlnm.Print_Area" localSheetId="0">'PGL and NSG Portfolio'!$A$1:$B$53</definedName>
    <definedName name="Res_MFDI">#REF!</definedName>
    <definedName name="Res_MFDI_Measures">#REF!</definedName>
    <definedName name="Res_Rx">#REF!</definedName>
    <definedName name="Res_Rx_Measures">#REF!</definedName>
    <definedName name="Res_SFDI">#REF!</definedName>
    <definedName name="Res_SFDI_Measures">#REF!</definedName>
    <definedName name="RPayDR">#REF!</definedName>
    <definedName name="Small_Biz">#REF!</definedName>
    <definedName name="Small_Biz_Measures">#REF!</definedName>
    <definedName name="SocDR">#REF!</definedName>
    <definedName name="TRCNomD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 l="1"/>
  <c r="H39" i="1" l="1"/>
  <c r="G30" i="1"/>
  <c r="G32" i="1"/>
  <c r="G31" i="1"/>
  <c r="G13" i="1"/>
  <c r="G14" i="1"/>
  <c r="G15" i="1"/>
  <c r="G16" i="1"/>
  <c r="G17" i="1"/>
  <c r="G12" i="1"/>
  <c r="G22" i="1" l="1"/>
  <c r="G23" i="1"/>
  <c r="G11" i="1"/>
  <c r="G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tc={80271934-0ED6-41E4-96A5-2EA72FDDCE14}</author>
  </authors>
  <commentList>
    <comment ref="G5" authorId="0" shapeId="0" xr:uid="{80271934-0ED6-41E4-96A5-2EA72FDDCE1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r>
      </text>
    </comment>
  </commentList>
</comments>
</file>

<file path=xl/sharedStrings.xml><?xml version="1.0" encoding="utf-8"?>
<sst xmlns="http://schemas.openxmlformats.org/spreadsheetml/2006/main" count="210" uniqueCount="120">
  <si>
    <t>Peoples Gas (PGL) and North Shore Gas (NSG)</t>
  </si>
  <si>
    <t>Sector</t>
  </si>
  <si>
    <t>Program/Path/Measures</t>
  </si>
  <si>
    <t>Free Ridership
(FR)</t>
  </si>
  <si>
    <t>Participant Spillover
(PSO)</t>
  </si>
  <si>
    <t>Non-Participant Spillover
(NPSO)</t>
  </si>
  <si>
    <t>Gas Source(s)</t>
  </si>
  <si>
    <t>Income Eligible</t>
  </si>
  <si>
    <t>Single Family Retrofits and Kits</t>
  </si>
  <si>
    <t>No</t>
  </si>
  <si>
    <t>NTG value for this Income Eligible program is 1.00</t>
  </si>
  <si>
    <t>Multi-Family Retrofit and Kits</t>
  </si>
  <si>
    <t>Advanced Thermostats</t>
  </si>
  <si>
    <t>NTG value for this measure in Income Eligible programs is 1.00</t>
  </si>
  <si>
    <t>Public Housing Authority (PHA)</t>
  </si>
  <si>
    <t>New Construction</t>
  </si>
  <si>
    <t>Residential</t>
  </si>
  <si>
    <t>HEJ - Advanced (Smart) Thermostats: Direct Install or Reprogram</t>
  </si>
  <si>
    <t>Yes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</si>
  <si>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Guidehouse recommends NTG = 1 - FR/2 + NPSO for residential advanced thermostats. Here FR is based on Guidehouse research conducted in 2023 with PGL/NSG customers who participated in HEJ between Q2 2022 and Q1 2023. Guidehouse memo: PLG NSG Advanced Thermostat FR Memo 2023-08-31.  (Note that net savings achieved by advanced thermostats are included when calculating residential non-participant spillover with the multiplier, described below.)</t>
  </si>
  <si>
    <t>HEJ - Faucet Aerators</t>
  </si>
  <si>
    <t>The IL TRM specifies that the free ridership for aerators be set at zero when estimating gross savings using a baseline average flow rate that includes the effect of existing low flow fixtures. PSO: 2023 Survey of 2021-3participants. Memo: PGL NSG Home Energy Jumpstart Program NTG Memo 2023-08-24 DRAFT</t>
  </si>
  <si>
    <t>HEJ - Showerheads</t>
  </si>
  <si>
    <t>The IL TRM specifies that the free ridership for showerheads be set at zero when estimating gross savings using a baseline average flow rate that includes the effect of existing low flow fixtures. PSO: 2023 Survey of 2021-3participants. Memo: PGL NSG Home Energy Jumpstart Program NTG Memo 2023-08-24 DRAFT</t>
  </si>
  <si>
    <t>HEJ - Programmable Thermostat</t>
  </si>
  <si>
    <t>FR and PSO: 2023 Survey of 2021-3participants. Memo: PGL NSG Home Energy Jumpstart Program NTG Memo 2023-08-24 DRAFT</t>
  </si>
  <si>
    <t>HEJ - Re-Programming Thermostat</t>
  </si>
  <si>
    <t>HEJ - Boiler Pipe Insulation, DHW Pipe Insulation</t>
  </si>
  <si>
    <t>HEJ - Leave-Behind Kit (Measures are Shower Timer, Cell Foam Weatherstripping, and Door Sweep)</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</si>
  <si>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</si>
  <si>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</si>
  <si>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</si>
  <si>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</si>
  <si>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</si>
  <si>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Insulation measures, excluding ceiling/attic insulation, including Wall, Floor Above Crawlspace, Basement Sidewall; Rim/Band Joist</t>
  </si>
  <si>
    <t>Duct Sealing</t>
  </si>
  <si>
    <t>Online Marketplace Advanced (Smart) Thermostats</t>
  </si>
  <si>
    <t>Guidehouse recommends NTG = 1 - FR/2 + NPSO for residential advanced thermostat. Here FR is based on Guidehouse research conducted in 2023 with PGL/NSG customers who purchased a discounted advanced thermostat through the Online Marketplace between Q2 2022 and Q1 2023. Guidehouse memo: PLG NSG Advanced Thermostat FR Memo 2023-08-31.  (Note that net savings achieved by advanced thermostats are included when calculating residential non-participant spillover with the multiplier, described below.)</t>
  </si>
  <si>
    <t>Home Energy Rebate Advanced (Smart) Thermostats</t>
  </si>
  <si>
    <t>Guidehouse recommends NTG = 1 - FR/2 + NPSO for residential advanced thermostat. Here FR is based on Guidehouse research conducted in 2023 with PGL/NSG customers who purchased a discounted advanced thermostat through the Home Energy Rebate program between Q2 2022 and Q1 2023. Guidehouse memo: PLG NSG Advanced Thermostat FR Memo 2023-08-31.  (Note that net savings achieved by advanced thermostats are included when calculating residential non-participant spillover with the multiplier, described below.)</t>
  </si>
  <si>
    <t>Home Energy Rebate  (HVAC and other equipment, excluding Advanced Thermostats, Duct Sealing, Air Sealing, and Insulation Measures)</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</si>
  <si>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</si>
  <si>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</si>
  <si>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Residential Outreach &amp; Educ.</t>
  </si>
  <si>
    <t>Home Energy Reports</t>
  </si>
  <si>
    <t>NTG is not applied</t>
  </si>
  <si>
    <t>No NTG adjustment is applied to savings derived from a consumption data analysis with an experimental design that does not require further net savings adjustment per Table 5-3 in Volume 4 of the IL-TRM.</t>
  </si>
  <si>
    <t>Elementary Energy Ed</t>
  </si>
  <si>
    <t>Program value applies to all natural gas saving measures offered through the program, including Water Efficient Showerheads; Water Efficient Kitchen Aerators; Water Efficient Bath Aerators; Water Heater Setback, and Shower Timers.</t>
  </si>
  <si>
    <t>Multi-Family DI In-Unit and Common Areas (starting 2020)</t>
  </si>
  <si>
    <t>Direct Install (DI) In-Unit and Common Area (all DI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</si>
  <si>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</si>
  <si>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Multi-Family DI In-Unit</t>
  </si>
  <si>
    <t>Direct Install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</si>
  <si>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</si>
  <si>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</si>
  <si>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</si>
  <si>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Multi-Family Comprehensive - Path-Based Estimates</t>
  </si>
  <si>
    <t>Prescriptive Rebates</t>
  </si>
  <si>
    <t>Partner Trade Allies</t>
  </si>
  <si>
    <t>Custom Incentives</t>
  </si>
  <si>
    <t>Gas Optimization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</si>
  <si>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</si>
  <si>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Sector-wide, non-income-eligible residential customers</t>
  </si>
  <si>
    <t>1.083 (Multiplier on net residential sector therms)</t>
  </si>
  <si>
    <t>&gt; The objective of the research was to estimate non-income-eligible-residential sector-wide non-participant spillover (NPSO) for PGL NSG using Illinois TRM version 11 Attachment A, Section 4.1.3 Nonparticipant Spillover Measured from Customers. The study scope was limited to PGL NSG. The NPSO survey was fielded in 2023 through an online survey sent to 49,895 randomly selected non-participants.  
&gt; The 1.083 NPSO NTG rate is a multiplier on residential sector net savings and the NPSO value is not additive to individual program-level NTG values (e.g., a HER program NTG of 0.80 does not become 0.883). At program year-end, the NPSO multiplier of 1.083 will be multiplied by the sum of the non-income eligible residential sector program-level verified net therms saved, and the resulting net therms will be the total residential sector verified net therms.
&gt; Previously researched HER NPSO values represent high efficiency furnaces and boilers - these measures are not present in the qualifying residential sector NPSO results and are not double-counted. 
&gt; The value provided here is presented in a memo from Guidehouse: PGL NSG Residential NPSO Research Results Memo 2023-08-25 Draft.</t>
  </si>
  <si>
    <t>Business</t>
  </si>
  <si>
    <t>Prescriptive Rebates including Thermostats</t>
  </si>
  <si>
    <t>0.91 All Other Measures
0.91 Thermostats</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</si>
  <si>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</si>
  <si>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Public Sector</t>
  </si>
  <si>
    <t>Participant: 0.16
TA: 0.13
Wgt: 60%P / 40%TA
FR = 0.15</t>
  </si>
  <si>
    <t>Participant: 0.00
TA: 0.07</t>
  </si>
  <si>
    <t>0.92 All Other Measures
0.93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</si>
  <si>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</si>
  <si>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Custom Rebates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</si>
  <si>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</si>
  <si>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Business and Public Sector</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</si>
  <si>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</si>
  <si>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</si>
  <si>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</si>
  <si>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</si>
  <si>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</si>
  <si>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</si>
  <si>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Strategic Energy Management</t>
  </si>
  <si>
    <t>Program NTG value would apply to other cohorts (for example, healthcare) as well as industrial. For equipment measures identified through SEM that are channeled through other incentive programs, use the NTG of the program processing the equipment incentive.</t>
  </si>
  <si>
    <t>Combined Heat and Power (CHP)</t>
  </si>
  <si>
    <t>Project-Specific</t>
  </si>
  <si>
    <t>Project-specific NTG values to be determined by evaluation early in each project. If that is not possible, default of 0.8 NTG to be used.</t>
  </si>
  <si>
    <t>Small/Mid-Sized Business</t>
  </si>
  <si>
    <t>Assessment/Direct Install/Efficiency Kits</t>
  </si>
  <si>
    <t>Participant: 0.05
TA: 0.09
Wgt: 39%P / 61%TA
FR = 0.07</t>
  </si>
  <si>
    <t>Participant: 0.00
TA: 0.00</t>
  </si>
  <si>
    <t>All Measures (except Thermostats) = 0.93
Thermostats = 0.97</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</si>
  <si>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</si>
  <si>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Prescriptive and Custom rebates, including Thermostats</t>
  </si>
  <si>
    <t>Commercial Food Service (CFS) Midstream Pilot Program</t>
  </si>
  <si>
    <t>The evaluation team recommends a deemed NTG of 0.80 for the CFS Program for all utility partners until research can be conducted.</t>
  </si>
  <si>
    <t>Sector-wide, non-residential customers</t>
  </si>
  <si>
    <t xml:space="preserve">&gt;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
</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</si>
  <si>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</si>
  <si>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</si>
  <si>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</si>
  <si>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</si>
  <si>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</si>
  <si>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</si>
  <si>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</si>
  <si>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</si>
  <si>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</si>
  <si>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</si>
  <si>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2024 NTG Value</t>
  </si>
  <si>
    <t>2025 NTG Value</t>
  </si>
  <si>
    <t>Free ridership from Navigant analysis of 23 participant interviews conducted in 2019 of 2018 MF Program participants (C/P 90/9). Sample size not large enough for path-based estimates. Participant Spillover from survey of 65 participants from a sample of Nicor Gas, Peoples Gas, and North Shore Gas GPY6 multi-family program participants. NPSO applies to Participating Trade Ally path from 2023 survey of PTA, memo PGL NSG Multifamily Participating Trade Ally Spillover Memo Draft 08-30-2023.</t>
  </si>
  <si>
    <t>Draft 2025 NTG Values</t>
  </si>
  <si>
    <t>New NTG Research Since Final 2024 Recommendations</t>
  </si>
  <si>
    <t>Joint Retro-Commissioning</t>
  </si>
  <si>
    <t>All Measures (except Thermostats) = 0.93
Thermostats = 0.97</t>
  </si>
  <si>
    <t>FR: Guidehouse 2024 survey with customers who participated in 2023.
PSO: Guidehouse 2024 survey with customer who participated in 2022.</t>
  </si>
  <si>
    <t>Please note DAC NTG deemed values described in the EE Policy Manual Section 7.4</t>
  </si>
  <si>
    <t xml:space="preserve">FR and PSO: Guidehouse 2024 survey with customers and trade allies who participated in the program in 2023 (FR) and 2022 (PSO).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</si>
</sst>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3">
    <font>
      <sz val="11"/>
      <color theme="1"/>
      <name val="Calibri"/>
      <family val="2"/>
      <scheme val="minor"/>
    </font>
    <font>
      <sz val="11"/>
      <color theme="1"/>
      <name val="Calibri"/>
      <family val="2"/>
      <scheme val="minor"/>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name val="Franklin Gothic Book"/>
      <family val="2"/>
    </font>
    <font>
      <b/>
      <sz val="11"/>
      <color rgb="FF000000"/>
      <name val="Arial"/>
      <family val="2"/>
    </font>
  </fonts>
  <fills count="68">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6" fillId="0" borderId="0"/>
    <xf numFmtId="0" fontId="3" fillId="0" borderId="0"/>
    <xf numFmtId="0" fontId="7" fillId="0" borderId="0">
      <alignment vertical="top"/>
    </xf>
    <xf numFmtId="0" fontId="7" fillId="0" borderId="0">
      <alignment vertical="top"/>
    </xf>
    <xf numFmtId="0" fontId="4" fillId="0" borderId="0"/>
    <xf numFmtId="0" fontId="6" fillId="0" borderId="0"/>
    <xf numFmtId="0" fontId="3" fillId="0" borderId="0"/>
    <xf numFmtId="0" fontId="5" fillId="0" borderId="0"/>
    <xf numFmtId="0" fontId="8" fillId="0" borderId="0" applyNumberFormat="0" applyFill="0" applyBorder="0" applyAlignment="0" applyProtection="0"/>
    <xf numFmtId="165" fontId="3" fillId="0" borderId="0">
      <alignment horizontal="left" wrapText="1"/>
    </xf>
    <xf numFmtId="0" fontId="3" fillId="0" borderId="0"/>
    <xf numFmtId="0" fontId="6"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xf numFmtId="0" fontId="3" fillId="0" borderId="0"/>
    <xf numFmtId="0" fontId="5" fillId="0" borderId="0"/>
    <xf numFmtId="166" fontId="10" fillId="0" borderId="0" applyFont="0" applyFill="0" applyBorder="0" applyAlignment="0" applyProtection="0">
      <alignment horizontal="right"/>
    </xf>
    <xf numFmtId="2" fontId="10" fillId="0" borderId="0" applyFont="0" applyFill="0" applyBorder="0" applyAlignment="0" applyProtection="0">
      <alignment horizontal="right"/>
    </xf>
    <xf numFmtId="0" fontId="11" fillId="16" borderId="0" applyNumberFormat="0" applyBorder="0" applyAlignment="0" applyProtection="0"/>
    <xf numFmtId="0" fontId="11"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4" fillId="0" borderId="0">
      <alignment horizontal="center" wrapText="1"/>
      <protection locked="0"/>
    </xf>
    <xf numFmtId="0" fontId="15" fillId="0" borderId="0" applyNumberFormat="0" applyProtection="0"/>
    <xf numFmtId="0" fontId="3" fillId="35" borderId="1"/>
    <xf numFmtId="0" fontId="3" fillId="36" borderId="1"/>
    <xf numFmtId="0" fontId="3" fillId="37" borderId="1"/>
    <xf numFmtId="0" fontId="3" fillId="38" borderId="1"/>
    <xf numFmtId="0" fontId="3" fillId="39" borderId="1"/>
    <xf numFmtId="167" fontId="10" fillId="0" borderId="0" applyFont="0" applyFill="0" applyBorder="0" applyAlignment="0" applyProtection="0"/>
    <xf numFmtId="167" fontId="10" fillId="0" borderId="0" applyFont="0" applyFill="0" applyBorder="0" applyAlignment="0" applyProtection="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2" fontId="17" fillId="34" borderId="0" applyAlignment="0">
      <alignment horizontal="right"/>
    </xf>
    <xf numFmtId="3" fontId="13" fillId="41" borderId="0" applyNumberFormat="0" applyBorder="0" applyAlignment="0" applyProtection="0"/>
    <xf numFmtId="165"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71"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3" fontId="10" fillId="0" borderId="0" applyNumberFormat="0" applyFill="0" applyBorder="0"/>
    <xf numFmtId="3" fontId="10" fillId="0" borderId="0" applyNumberFormat="0" applyFill="0" applyBorder="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9" fillId="0" borderId="0"/>
    <xf numFmtId="0" fontId="20" fillId="43"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10" fillId="0" borderId="0" applyNumberFormat="0" applyFill="0" applyBorder="0" applyProtection="0">
      <alignment horizontal="center" wrapText="1"/>
    </xf>
    <xf numFmtId="0" fontId="10" fillId="0" borderId="0" applyNumberFormat="0" applyFill="0" applyBorder="0" applyProtection="0">
      <alignment horizontal="center" wrapText="1"/>
    </xf>
    <xf numFmtId="4" fontId="13" fillId="46" borderId="7" applyNumberFormat="0" applyProtection="0">
      <alignment horizontal="right" wrapText="1"/>
    </xf>
    <xf numFmtId="41"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10" fillId="0" borderId="0" applyFont="0" applyFill="0" applyBorder="0" applyAlignment="0" applyProtection="0">
      <alignment horizontal="right"/>
    </xf>
    <xf numFmtId="0" fontId="30" fillId="0" borderId="8" applyBorder="0" applyProtection="0"/>
    <xf numFmtId="0" fontId="31" fillId="0" borderId="0" applyNumberFormat="0" applyAlignment="0">
      <alignment horizontal="left"/>
    </xf>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0" fillId="0" borderId="0"/>
    <xf numFmtId="17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 fillId="0" borderId="0" applyFont="0" applyFill="0" applyBorder="0" applyAlignment="0" applyProtection="0"/>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0" fontId="10" fillId="0" borderId="0" applyNumberFormat="0" applyAlignment="0">
      <alignment horizontal="center"/>
    </xf>
    <xf numFmtId="178"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7" fillId="0" borderId="0" applyFill="0" applyBorder="0" applyAlignment="0"/>
    <xf numFmtId="0" fontId="38" fillId="34" borderId="0" applyNumberFormat="0" applyBorder="0" applyAlignment="0" applyProtection="0"/>
    <xf numFmtId="0" fontId="39" fillId="0" borderId="0">
      <alignment horizontal="left" vertical="top" wrapText="1"/>
    </xf>
    <xf numFmtId="179"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0" fillId="0" borderId="0" applyNumberFormat="0" applyAlignment="0">
      <alignment horizontal="left"/>
    </xf>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2" fontId="3" fillId="0" borderId="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8" fontId="44" fillId="50" borderId="0" applyNumberFormat="0" applyFont="0" applyAlignment="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1"/>
    <xf numFmtId="38" fontId="10" fillId="41" borderId="0" applyNumberFormat="0" applyBorder="0" applyAlignment="0" applyProtection="0"/>
    <xf numFmtId="38" fontId="10" fillId="41" borderId="0" applyNumberFormat="0" applyBorder="0" applyAlignment="0" applyProtection="0"/>
    <xf numFmtId="38" fontId="10" fillId="41" borderId="0" applyNumberFormat="0" applyBorder="0" applyAlignment="0" applyProtection="0"/>
    <xf numFmtId="0" fontId="21" fillId="40" borderId="9">
      <alignment vertical="top" wrapText="1"/>
    </xf>
    <xf numFmtId="0" fontId="47" fillId="0" borderId="10" applyNumberFormat="0" applyAlignment="0" applyProtection="0">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4" fontId="48" fillId="41" borderId="0" applyNumberFormat="0" applyFill="0" applyBorder="0" applyAlignment="0" applyProtection="0"/>
    <xf numFmtId="0" fontId="10" fillId="0" borderId="0" applyNumberFormat="0" applyFont="0" applyFill="0" applyBorder="0" applyProtection="0">
      <alignment horizontal="center" vertical="top" wrapText="1"/>
    </xf>
    <xf numFmtId="0" fontId="49" fillId="0" borderId="12" applyNumberFormat="0" applyFill="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52"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0" fillId="0" borderId="0" applyNumberFormat="0" applyFont="0" applyFill="0" applyBorder="0" applyProtection="0">
      <alignment horizontal="center" vertical="top" wrapText="1"/>
    </xf>
    <xf numFmtId="0" fontId="54" fillId="0" borderId="0"/>
    <xf numFmtId="0" fontId="54" fillId="0" borderId="0"/>
    <xf numFmtId="0" fontId="3" fillId="0" borderId="0"/>
    <xf numFmtId="0" fontId="55" fillId="0" borderId="15">
      <alignment horizontal="center"/>
    </xf>
    <xf numFmtId="0" fontId="55" fillId="0" borderId="0">
      <alignment horizontal="center"/>
    </xf>
    <xf numFmtId="0" fontId="56" fillId="0" borderId="0">
      <alignment vertical="center"/>
    </xf>
    <xf numFmtId="0" fontId="57" fillId="0" borderId="0"/>
    <xf numFmtId="0" fontId="57" fillId="0" borderId="16" applyFill="0" applyBorder="0" applyProtection="0">
      <alignment horizontal="center" wrapText="1"/>
    </xf>
    <xf numFmtId="0" fontId="57" fillId="0" borderId="0" applyFill="0" applyBorder="0" applyProtection="0">
      <alignment horizontal="left" vertical="top" wrapText="1"/>
    </xf>
    <xf numFmtId="182" fontId="58" fillId="0" borderId="0">
      <protection hidden="1"/>
    </xf>
    <xf numFmtId="10" fontId="10" fillId="51" borderId="1" applyNumberFormat="0" applyBorder="0" applyAlignment="0" applyProtection="0"/>
    <xf numFmtId="10" fontId="10" fillId="51" borderId="1" applyNumberFormat="0" applyBorder="0" applyAlignment="0" applyProtection="0"/>
    <xf numFmtId="10" fontId="10" fillId="51" borderId="1" applyNumberFormat="0" applyBorder="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183" fontId="60" fillId="0" borderId="0" applyAlignment="0">
      <protection locked="0"/>
    </xf>
    <xf numFmtId="183" fontId="60" fillId="0" borderId="0" applyAlignment="0">
      <protection locked="0"/>
    </xf>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3" fillId="0" borderId="1" applyNumberFormat="0">
      <alignment horizontal="left" wrapText="1"/>
      <protection locked="0"/>
    </xf>
    <xf numFmtId="0" fontId="3" fillId="0" borderId="1" applyNumberFormat="0">
      <alignment horizontal="left" wrapText="1"/>
      <protection locked="0"/>
    </xf>
    <xf numFmtId="0" fontId="3" fillId="52" borderId="1" applyFont="0" applyFill="0" applyBorder="0" applyAlignment="0" applyProtection="0">
      <alignment horizontal="center"/>
      <protection locked="0"/>
    </xf>
    <xf numFmtId="0" fontId="3" fillId="51" borderId="1" applyNumberFormat="0" applyProtection="0">
      <alignment vertical="center" wrapText="1"/>
    </xf>
    <xf numFmtId="0" fontId="3" fillId="51" borderId="1" applyNumberFormat="0" applyProtection="0">
      <alignment vertical="center" wrapText="1"/>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9" fontId="13" fillId="41" borderId="0" applyNumberFormat="0" applyFont="0" applyBorder="0" applyAlignment="0">
      <protection locked="0"/>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6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8" fontId="54" fillId="54" borderId="18" applyNumberFormat="0" applyAlignment="0" applyProtection="0">
      <alignment horizontal="left"/>
    </xf>
    <xf numFmtId="189" fontId="57" fillId="0" borderId="0" applyFont="0" applyFill="0" applyBorder="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37" fontId="68" fillId="0" borderId="0"/>
    <xf numFmtId="0" fontId="3" fillId="0" borderId="19">
      <alignment horizontal="center"/>
    </xf>
    <xf numFmtId="0" fontId="58" fillId="0" borderId="0"/>
    <xf numFmtId="0" fontId="3" fillId="41" borderId="1" applyNumberFormat="0" applyAlignment="0"/>
    <xf numFmtId="0" fontId="3" fillId="41" borderId="1" applyNumberFormat="0" applyAlignment="0"/>
    <xf numFmtId="190" fontId="6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27" fillId="0" borderId="0"/>
    <xf numFmtId="0" fontId="27" fillId="0" borderId="0"/>
    <xf numFmtId="0" fontId="27" fillId="0" borderId="0"/>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0"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7" fillId="0" borderId="0">
      <alignment vertical="top"/>
    </xf>
    <xf numFmtId="0" fontId="26" fillId="0" borderId="0"/>
    <xf numFmtId="0" fontId="3" fillId="0" borderId="0"/>
    <xf numFmtId="0" fontId="3"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3"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25" fillId="0" borderId="0"/>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3" fillId="0" borderId="0"/>
    <xf numFmtId="0" fontId="3" fillId="0" borderId="0"/>
    <xf numFmtId="0" fontId="29" fillId="0" borderId="0"/>
    <xf numFmtId="0" fontId="72"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29"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3" fillId="0" borderId="0"/>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7"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4"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55" borderId="1" applyNumberFormat="0" applyFont="0" applyBorder="0" applyAlignment="0" applyProtection="0"/>
    <xf numFmtId="0" fontId="74" fillId="56" borderId="20" applyNumberFormat="0" applyFont="0" applyAlignment="0" applyProtection="0"/>
    <xf numFmtId="0" fontId="11"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11" fillId="56" borderId="20"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4"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191" fontId="75" fillId="47" borderId="5">
      <alignment horizontal="right"/>
    </xf>
    <xf numFmtId="49" fontId="76" fillId="57" borderId="0" applyFont="0" applyFill="0" applyBorder="0" applyAlignment="0">
      <alignment horizontal="right"/>
    </xf>
    <xf numFmtId="0" fontId="13" fillId="0" borderId="16" applyFill="0" applyProtection="0">
      <alignment horizontal="right" wrapText="1"/>
    </xf>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14" fontId="14" fillId="0" borderId="0">
      <alignment horizontal="center" wrapText="1"/>
      <protection locked="0"/>
    </xf>
    <xf numFmtId="0" fontId="10" fillId="0" borderId="0"/>
    <xf numFmtId="0" fontId="10" fillId="0" borderId="0"/>
    <xf numFmtId="17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193" fontId="57" fillId="0" borderId="0" applyFont="0" applyFill="0" applyBorder="0" applyProtection="0">
      <alignment horizontal="center"/>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4" fillId="0" borderId="0" applyFill="0" applyBorder="0">
      <alignment vertical="top"/>
    </xf>
    <xf numFmtId="0" fontId="3"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194" fontId="10" fillId="0" borderId="0" applyFont="0" applyFill="0" applyBorder="0" applyAlignment="0" applyProtection="0"/>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38" fontId="3" fillId="0" borderId="0" applyFill="0" applyBorder="0">
      <alignment horizontal="center" vertical="top"/>
    </xf>
    <xf numFmtId="38" fontId="3" fillId="0" borderId="0" applyFill="0" applyBorder="0">
      <alignment horizontal="center" vertical="top"/>
    </xf>
    <xf numFmtId="0" fontId="81" fillId="59" borderId="0" applyNumberFormat="0" applyFont="0" applyBorder="0" applyAlignment="0">
      <alignment horizontal="center"/>
    </xf>
    <xf numFmtId="0" fontId="82" fillId="0" borderId="0" applyNumberFormat="0" applyFill="0" applyBorder="0" applyAlignment="0" applyProtection="0">
      <alignment horizontal="left"/>
    </xf>
    <xf numFmtId="38" fontId="82" fillId="0" borderId="0"/>
    <xf numFmtId="0" fontId="38" fillId="0" borderId="0" applyFill="0" applyBorder="0" applyProtection="0">
      <alignment horizontal="left" wrapText="1"/>
    </xf>
    <xf numFmtId="3" fontId="13" fillId="46" borderId="7" applyNumberFormat="0" applyFill="0" applyBorder="0" applyProtection="0">
      <alignment horizontal="left"/>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3" fillId="40" borderId="0" applyAlignment="0"/>
    <xf numFmtId="0" fontId="84" fillId="0" borderId="0" applyNumberFormat="0" applyFill="0" applyBorder="0" applyAlignment="0">
      <alignment horizontal="center"/>
    </xf>
    <xf numFmtId="0" fontId="3" fillId="60" borderId="0"/>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0" fontId="85" fillId="0" borderId="1">
      <alignment horizontal="center"/>
    </xf>
    <xf numFmtId="0" fontId="4"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85" fillId="0" borderId="0">
      <alignment horizontal="center" vertical="center"/>
    </xf>
    <xf numFmtId="0" fontId="86" fillId="62" borderId="0" applyNumberFormat="0" applyFill="0">
      <alignment horizontal="left" vertical="center"/>
    </xf>
    <xf numFmtId="0" fontId="87" fillId="0" borderId="8"/>
    <xf numFmtId="40" fontId="88" fillId="0" borderId="0" applyBorder="0">
      <alignment horizontal="right"/>
    </xf>
    <xf numFmtId="0" fontId="3" fillId="0" borderId="0"/>
    <xf numFmtId="0" fontId="21" fillId="51" borderId="1" applyNumberFormat="0" applyAlignment="0">
      <alignment horizontal="center"/>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49" fontId="7" fillId="0" borderId="0" applyFill="0" applyBorder="0" applyAlignment="0"/>
    <xf numFmtId="195" fontId="3" fillId="0" borderId="0" applyFill="0" applyBorder="0" applyAlignment="0"/>
    <xf numFmtId="196" fontId="3" fillId="0" borderId="0" applyFill="0" applyBorder="0" applyAlignment="0"/>
    <xf numFmtId="0" fontId="3" fillId="0" borderId="0" applyFont="0" applyFill="0" applyBorder="0" applyAlignment="0" applyProtection="0"/>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40" fontId="89"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63" borderId="0" applyNumberFormat="0" applyFont="0" applyBorder="0" applyAlignment="0">
      <alignment wrapText="1"/>
    </xf>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198" fontId="60" fillId="0" borderId="0" applyFont="0" applyFill="0" applyBorder="0" applyAlignment="0" applyProtection="0"/>
    <xf numFmtId="199" fontId="94" fillId="0" borderId="0" applyFont="0" applyFill="0" applyBorder="0" applyAlignment="0" applyProtection="0"/>
    <xf numFmtId="0" fontId="95" fillId="64" borderId="0">
      <alignment horizontal="center"/>
    </xf>
    <xf numFmtId="200" fontId="94" fillId="0" borderId="0" applyFont="0" applyFill="0" applyBorder="0" applyAlignment="0" applyProtection="0"/>
    <xf numFmtId="201" fontId="94"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24" applyNumberFormat="0" applyBorder="0">
      <alignment wrapText="1"/>
    </xf>
    <xf numFmtId="1" fontId="3" fillId="0" borderId="0" applyFont="0" applyFill="0" applyBorder="0" applyAlignment="0" applyProtection="0"/>
    <xf numFmtId="204" fontId="98" fillId="57" borderId="0" applyFont="0" applyFill="0"/>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cellStyleXfs>
  <cellXfs count="69">
    <xf numFmtId="0" fontId="0" fillId="0" borderId="0" xfId="0"/>
    <xf numFmtId="0" fontId="100" fillId="0" borderId="0" xfId="0" applyFont="1" applyAlignment="1">
      <alignment vertical="center"/>
    </xf>
    <xf numFmtId="0" fontId="100" fillId="0" borderId="0" xfId="0" applyFont="1" applyAlignment="1">
      <alignment horizontal="center" vertical="center"/>
    </xf>
    <xf numFmtId="9" fontId="100" fillId="0" borderId="0" xfId="1" applyFont="1" applyAlignment="1">
      <alignment horizontal="center" vertical="center"/>
    </xf>
    <xf numFmtId="9" fontId="100" fillId="0" borderId="0" xfId="1" applyFont="1" applyFill="1" applyAlignment="1">
      <alignment horizontal="center" vertical="center"/>
    </xf>
    <xf numFmtId="0" fontId="99" fillId="2" borderId="1" xfId="0" applyFont="1" applyFill="1" applyBorder="1" applyAlignment="1">
      <alignment horizontal="left" vertical="center" wrapText="1"/>
    </xf>
    <xf numFmtId="0" fontId="99" fillId="65" borderId="1" xfId="0" applyFont="1" applyFill="1" applyBorder="1" applyAlignment="1">
      <alignment horizontal="center" vertical="center" wrapText="1"/>
    </xf>
    <xf numFmtId="0" fontId="100" fillId="0" borderId="0" xfId="0" applyFont="1" applyAlignment="1">
      <alignment horizontal="left" vertical="top" wrapText="1"/>
    </xf>
    <xf numFmtId="2" fontId="3" fillId="0" borderId="1" xfId="1" applyNumberFormat="1" applyFont="1" applyFill="1" applyBorder="1" applyAlignment="1">
      <alignment horizontal="left" vertical="top" wrapText="1"/>
    </xf>
    <xf numFmtId="43" fontId="100" fillId="0" borderId="0" xfId="3" applyFont="1" applyFill="1" applyAlignment="1">
      <alignment horizontal="center" vertical="center" wrapText="1"/>
    </xf>
    <xf numFmtId="43" fontId="99" fillId="65" borderId="1" xfId="3"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43" fontId="3" fillId="0" borderId="1" xfId="3" applyFont="1" applyFill="1" applyBorder="1" applyAlignment="1">
      <alignment horizontal="right" vertical="center" wrapText="1"/>
    </xf>
    <xf numFmtId="2" fontId="3" fillId="0" borderId="1" xfId="1" applyNumberFormat="1" applyFont="1" applyFill="1" applyBorder="1" applyAlignment="1">
      <alignment horizontal="center" vertical="center"/>
    </xf>
    <xf numFmtId="2" fontId="3" fillId="0" borderId="1" xfId="1" applyNumberFormat="1" applyFont="1" applyFill="1" applyBorder="1" applyAlignment="1">
      <alignment horizontal="center" vertical="center" wrapText="1"/>
    </xf>
    <xf numFmtId="43" fontId="3" fillId="0" borderId="1" xfId="3" applyFont="1" applyFill="1" applyBorder="1" applyAlignment="1">
      <alignment horizontal="center" vertical="top" wrapText="1"/>
    </xf>
    <xf numFmtId="2" fontId="3" fillId="0" borderId="26" xfId="1" applyNumberFormat="1" applyFont="1" applyFill="1" applyBorder="1" applyAlignment="1">
      <alignment horizontal="center" vertical="center" wrapText="1"/>
    </xf>
    <xf numFmtId="0" fontId="101" fillId="0" borderId="0" xfId="0" applyFont="1" applyAlignment="1">
      <alignment vertical="center"/>
    </xf>
    <xf numFmtId="0" fontId="101" fillId="0" borderId="0" xfId="0" applyFont="1" applyAlignment="1">
      <alignment vertical="top" wrapText="1"/>
    </xf>
    <xf numFmtId="0" fontId="101" fillId="0" borderId="0" xfId="0" applyFont="1" applyAlignment="1">
      <alignment horizontal="center" vertical="center" wrapText="1"/>
    </xf>
    <xf numFmtId="0" fontId="101" fillId="0" borderId="0" xfId="0" applyFont="1" applyAlignment="1">
      <alignment horizontal="center" vertical="center"/>
    </xf>
    <xf numFmtId="9" fontId="101" fillId="0" borderId="0" xfId="1" applyFont="1" applyAlignment="1">
      <alignment horizontal="center" vertical="center"/>
    </xf>
    <xf numFmtId="43" fontId="101" fillId="0" borderId="0" xfId="3" applyFont="1" applyFill="1" applyAlignment="1">
      <alignment horizontal="center" vertical="center" wrapText="1"/>
    </xf>
    <xf numFmtId="0" fontId="101" fillId="0" borderId="0" xfId="0" applyFont="1" applyAlignment="1">
      <alignment horizontal="left" vertical="top"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164" fontId="3" fillId="0" borderId="1" xfId="2" applyNumberFormat="1" applyFont="1" applyBorder="1" applyAlignment="1">
      <alignment horizontal="left" vertical="top" wrapText="1"/>
    </xf>
    <xf numFmtId="0" fontId="3" fillId="0" borderId="28" xfId="0" applyFont="1" applyBorder="1" applyAlignment="1">
      <alignment vertical="center" wrapText="1"/>
    </xf>
    <xf numFmtId="164" fontId="3" fillId="0" borderId="28" xfId="3"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6" xfId="0" applyFont="1" applyBorder="1" applyAlignment="1">
      <alignment horizontal="left" vertical="center" wrapText="1"/>
    </xf>
    <xf numFmtId="43" fontId="3" fillId="0" borderId="8" xfId="3" applyFont="1" applyFill="1" applyBorder="1" applyAlignment="1">
      <alignment horizontal="right" vertical="center" wrapText="1"/>
    </xf>
    <xf numFmtId="0" fontId="3" fillId="67" borderId="1" xfId="0" applyFont="1" applyFill="1" applyBorder="1" applyAlignment="1">
      <alignment horizontal="center" vertical="center" wrapText="1"/>
    </xf>
    <xf numFmtId="2" fontId="3" fillId="67" borderId="1" xfId="1" applyNumberFormat="1" applyFont="1" applyFill="1" applyBorder="1" applyAlignment="1">
      <alignment horizontal="center" vertical="center" wrapText="1"/>
    </xf>
    <xf numFmtId="43" fontId="3" fillId="67" borderId="1" xfId="3" applyFont="1" applyFill="1" applyBorder="1" applyAlignment="1">
      <alignment horizontal="right" vertical="center" wrapText="1"/>
    </xf>
    <xf numFmtId="2" fontId="3" fillId="0" borderId="28" xfId="1" applyNumberFormat="1" applyFont="1" applyFill="1" applyBorder="1" applyAlignment="1">
      <alignment horizontal="center" vertical="center" wrapText="1"/>
    </xf>
    <xf numFmtId="2" fontId="3" fillId="67" borderId="1" xfId="3" applyNumberFormat="1" applyFont="1" applyFill="1" applyBorder="1" applyAlignment="1">
      <alignment horizontal="right" vertical="center" wrapText="1"/>
    </xf>
    <xf numFmtId="0" fontId="99" fillId="0" borderId="0" xfId="0" applyFont="1" applyAlignment="1">
      <alignment horizontal="left" vertical="center"/>
    </xf>
    <xf numFmtId="49" fontId="99" fillId="0" borderId="0" xfId="0" applyNumberFormat="1" applyFont="1" applyAlignment="1">
      <alignment horizontal="left" vertical="center"/>
    </xf>
    <xf numFmtId="15" fontId="102" fillId="0" borderId="0" xfId="0" applyNumberFormat="1" applyFont="1" applyAlignment="1">
      <alignment horizontal="left" vertical="center"/>
    </xf>
    <xf numFmtId="0" fontId="101" fillId="0" borderId="0" xfId="0" applyFont="1" applyAlignment="1">
      <alignment horizontal="left" vertical="center"/>
    </xf>
    <xf numFmtId="0" fontId="101" fillId="0" borderId="0" xfId="0" applyFont="1" applyAlignment="1">
      <alignment vertical="top"/>
    </xf>
    <xf numFmtId="0" fontId="99" fillId="66" borderId="27" xfId="0" applyFont="1" applyFill="1" applyBorder="1" applyAlignment="1">
      <alignment horizontal="center" vertical="center"/>
    </xf>
    <xf numFmtId="0" fontId="99" fillId="66" borderId="11" xfId="0" applyFont="1" applyFill="1" applyBorder="1" applyAlignment="1">
      <alignment horizontal="center" vertical="center"/>
    </xf>
    <xf numFmtId="0" fontId="99" fillId="66"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6" xfId="0" applyFont="1" applyBorder="1" applyAlignment="1">
      <alignment horizontal="left" vertical="center" wrapText="1"/>
    </xf>
    <xf numFmtId="0" fontId="3" fillId="0" borderId="8" xfId="0" applyFont="1" applyBorder="1" applyAlignment="1">
      <alignment horizontal="left" vertical="center" wrapText="1"/>
    </xf>
    <xf numFmtId="2" fontId="3" fillId="0" borderId="28" xfId="1" applyNumberFormat="1" applyFont="1" applyFill="1" applyBorder="1" applyAlignment="1">
      <alignment horizontal="left" vertical="top" wrapText="1"/>
    </xf>
    <xf numFmtId="2" fontId="3" fillId="0" borderId="8" xfId="1" applyNumberFormat="1" applyFont="1" applyFill="1" applyBorder="1" applyAlignment="1">
      <alignment horizontal="left" vertical="top" wrapText="1"/>
    </xf>
    <xf numFmtId="2" fontId="3" fillId="0" borderId="26" xfId="1" applyNumberFormat="1" applyFont="1" applyFill="1" applyBorder="1" applyAlignment="1">
      <alignment horizontal="left" vertical="top" wrapText="1"/>
    </xf>
    <xf numFmtId="2" fontId="3" fillId="0" borderId="28" xfId="1" applyNumberFormat="1" applyFont="1" applyFill="1" applyBorder="1" applyAlignment="1">
      <alignment horizontal="center" vertical="center"/>
    </xf>
    <xf numFmtId="2" fontId="3" fillId="0" borderId="26" xfId="1" applyNumberFormat="1" applyFont="1" applyFill="1" applyBorder="1" applyAlignment="1">
      <alignment horizontal="center" vertical="center"/>
    </xf>
    <xf numFmtId="2" fontId="3" fillId="0" borderId="28" xfId="3" applyNumberFormat="1" applyFont="1" applyFill="1" applyBorder="1" applyAlignment="1">
      <alignment horizontal="right" vertical="center" wrapText="1"/>
    </xf>
    <xf numFmtId="2" fontId="3" fillId="0" borderId="26"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2" fontId="3" fillId="0" borderId="28" xfId="3" applyNumberFormat="1" applyFont="1" applyFill="1" applyBorder="1" applyAlignment="1">
      <alignment horizontal="center" vertical="center" wrapText="1"/>
    </xf>
    <xf numFmtId="2" fontId="3" fillId="0" borderId="26" xfId="3"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left" vertical="top" wrapText="1"/>
    </xf>
    <xf numFmtId="0" fontId="3" fillId="0" borderId="26" xfId="0" applyFont="1" applyBorder="1" applyAlignment="1">
      <alignment horizontal="left" vertical="top" wrapText="1"/>
    </xf>
    <xf numFmtId="43" fontId="3" fillId="0" borderId="28" xfId="3" applyFont="1" applyBorder="1" applyAlignment="1">
      <alignment horizontal="right" vertical="center" wrapText="1"/>
    </xf>
    <xf numFmtId="43" fontId="3" fillId="0" borderId="26" xfId="3" applyFont="1" applyBorder="1" applyAlignment="1">
      <alignment horizontal="right" vertical="center"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4-08-20T15:38:41.70" personId="{00000000-0000-0000-0000-000000000000}" id="{80271934-0ED6-41E4-96A5-2EA72FDDCE14}">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zoomScaleNormal="100" workbookViewId="0">
      <pane ySplit="5" topLeftCell="A6" activePane="bottomLeft" state="frozen"/>
      <selection pane="bottomLeft" activeCell="A6" sqref="A6"/>
    </sheetView>
  </sheetViews>
  <sheetFormatPr defaultColWidth="9.26953125" defaultRowHeight="15"/>
  <cols>
    <col min="1" max="1" width="23.54296875" style="45" bestFit="1" customWidth="1"/>
    <col min="2" max="2" width="39" style="20" customWidth="1"/>
    <col min="3" max="3" width="20.7265625" style="19" customWidth="1"/>
    <col min="4" max="5" width="20.7265625" style="22" customWidth="1"/>
    <col min="6" max="6" width="20.7265625" style="23" customWidth="1"/>
    <col min="7" max="8" width="20.7265625" style="24" customWidth="1"/>
    <col min="9" max="9" width="84.54296875" style="25" customWidth="1"/>
    <col min="10" max="16384" width="9.26953125" style="19"/>
  </cols>
  <sheetData>
    <row r="1" spans="1:9">
      <c r="A1" s="42" t="s">
        <v>0</v>
      </c>
      <c r="C1" s="1"/>
      <c r="D1" s="2"/>
      <c r="E1" s="2"/>
      <c r="F1" s="3"/>
      <c r="G1" s="9"/>
      <c r="H1" s="9"/>
      <c r="I1" s="7"/>
    </row>
    <row r="2" spans="1:9">
      <c r="A2" s="43" t="s">
        <v>113</v>
      </c>
      <c r="B2" s="46" t="s">
        <v>118</v>
      </c>
      <c r="C2" s="1"/>
      <c r="D2" s="2"/>
      <c r="E2" s="4"/>
      <c r="F2" s="4"/>
      <c r="G2" s="9"/>
      <c r="H2" s="9"/>
      <c r="I2" s="7"/>
    </row>
    <row r="3" spans="1:9">
      <c r="A3" s="44">
        <v>45527</v>
      </c>
      <c r="B3" s="19"/>
      <c r="C3" s="1"/>
      <c r="D3" s="2"/>
      <c r="E3" s="2"/>
      <c r="F3" s="4"/>
      <c r="G3" s="9"/>
      <c r="H3" s="9"/>
      <c r="I3" s="7"/>
    </row>
    <row r="4" spans="1:9">
      <c r="A4" s="42"/>
      <c r="C4" s="47" t="s">
        <v>113</v>
      </c>
      <c r="D4" s="48"/>
      <c r="E4" s="48"/>
      <c r="F4" s="48"/>
      <c r="G4" s="48"/>
      <c r="H4" s="49"/>
      <c r="I4" s="48"/>
    </row>
    <row r="5" spans="1:9" s="21" customFormat="1" ht="59.65" customHeight="1">
      <c r="A5" s="5" t="s">
        <v>1</v>
      </c>
      <c r="B5" s="5" t="s">
        <v>2</v>
      </c>
      <c r="C5" s="6" t="s">
        <v>114</v>
      </c>
      <c r="D5" s="6" t="s">
        <v>3</v>
      </c>
      <c r="E5" s="6" t="s">
        <v>4</v>
      </c>
      <c r="F5" s="6" t="s">
        <v>5</v>
      </c>
      <c r="G5" s="10" t="s">
        <v>110</v>
      </c>
      <c r="H5" s="10" t="s">
        <v>111</v>
      </c>
      <c r="I5" s="6" t="s">
        <v>6</v>
      </c>
    </row>
    <row r="6" spans="1:9" ht="22.15" customHeight="1">
      <c r="A6" s="33" t="s">
        <v>7</v>
      </c>
      <c r="B6" s="28" t="s">
        <v>8</v>
      </c>
      <c r="C6" s="11" t="s">
        <v>9</v>
      </c>
      <c r="D6" s="13"/>
      <c r="E6" s="13"/>
      <c r="F6" s="13"/>
      <c r="G6" s="14">
        <v>1</v>
      </c>
      <c r="H6" s="14">
        <v>1</v>
      </c>
      <c r="I6" s="8" t="s">
        <v>10</v>
      </c>
    </row>
    <row r="7" spans="1:9" ht="22.15" customHeight="1">
      <c r="A7" s="33" t="s">
        <v>7</v>
      </c>
      <c r="B7" s="28" t="s">
        <v>11</v>
      </c>
      <c r="C7" s="11" t="s">
        <v>9</v>
      </c>
      <c r="D7" s="13"/>
      <c r="E7" s="13"/>
      <c r="F7" s="13"/>
      <c r="G7" s="14">
        <v>1</v>
      </c>
      <c r="H7" s="14">
        <v>1</v>
      </c>
      <c r="I7" s="8" t="s">
        <v>10</v>
      </c>
    </row>
    <row r="8" spans="1:9" ht="22.15" customHeight="1">
      <c r="A8" s="33" t="s">
        <v>7</v>
      </c>
      <c r="B8" s="28" t="s">
        <v>12</v>
      </c>
      <c r="C8" s="11" t="s">
        <v>9</v>
      </c>
      <c r="D8" s="13"/>
      <c r="E8" s="13"/>
      <c r="F8" s="13"/>
      <c r="G8" s="14">
        <v>1</v>
      </c>
      <c r="H8" s="14">
        <v>1</v>
      </c>
      <c r="I8" s="8" t="s">
        <v>13</v>
      </c>
    </row>
    <row r="9" spans="1:9" ht="22.15" customHeight="1">
      <c r="A9" s="33" t="s">
        <v>7</v>
      </c>
      <c r="B9" s="28" t="s">
        <v>14</v>
      </c>
      <c r="C9" s="11" t="s">
        <v>9</v>
      </c>
      <c r="D9" s="13"/>
      <c r="E9" s="13"/>
      <c r="F9" s="13"/>
      <c r="G9" s="14">
        <v>1</v>
      </c>
      <c r="H9" s="14">
        <v>1</v>
      </c>
      <c r="I9" s="8" t="s">
        <v>10</v>
      </c>
    </row>
    <row r="10" spans="1:9" ht="22.15" customHeight="1">
      <c r="A10" s="33" t="s">
        <v>7</v>
      </c>
      <c r="B10" s="28" t="s">
        <v>15</v>
      </c>
      <c r="C10" s="11" t="s">
        <v>9</v>
      </c>
      <c r="D10" s="13"/>
      <c r="E10" s="13"/>
      <c r="F10" s="13"/>
      <c r="G10" s="14">
        <v>1</v>
      </c>
      <c r="H10" s="14">
        <v>1</v>
      </c>
      <c r="I10" s="8" t="s">
        <v>10</v>
      </c>
    </row>
    <row r="11" spans="1:9" ht="112.5">
      <c r="A11" s="50" t="s">
        <v>16</v>
      </c>
      <c r="B11" s="28" t="s">
        <v>17</v>
      </c>
      <c r="C11" s="15" t="s">
        <v>9</v>
      </c>
      <c r="D11" s="13">
        <v>0.12</v>
      </c>
      <c r="E11" s="13"/>
      <c r="F11" s="13"/>
      <c r="G11" s="14">
        <f>1-D11/2</f>
        <v>0.94</v>
      </c>
      <c r="H11" s="14">
        <v>0.94</v>
      </c>
      <c r="I11" s="29" t="s">
        <v>19</v>
      </c>
    </row>
    <row r="12" spans="1:9" ht="50">
      <c r="A12" s="52"/>
      <c r="B12" s="28" t="s">
        <v>20</v>
      </c>
      <c r="C12" s="15" t="s">
        <v>9</v>
      </c>
      <c r="D12" s="13">
        <v>0</v>
      </c>
      <c r="E12" s="13">
        <v>0.09</v>
      </c>
      <c r="F12" s="13"/>
      <c r="G12" s="14">
        <f>1-D12+E12</f>
        <v>1.0900000000000001</v>
      </c>
      <c r="H12" s="14">
        <v>1.0900000000000001</v>
      </c>
      <c r="I12" s="8" t="s">
        <v>21</v>
      </c>
    </row>
    <row r="13" spans="1:9" ht="50">
      <c r="A13" s="52"/>
      <c r="B13" s="28" t="s">
        <v>22</v>
      </c>
      <c r="C13" s="15" t="s">
        <v>9</v>
      </c>
      <c r="D13" s="13">
        <v>0</v>
      </c>
      <c r="E13" s="13">
        <v>0.09</v>
      </c>
      <c r="F13" s="13"/>
      <c r="G13" s="14">
        <f t="shared" ref="G13:G17" si="0">1-D13+E13</f>
        <v>1.0900000000000001</v>
      </c>
      <c r="H13" s="14">
        <v>1.0900000000000001</v>
      </c>
      <c r="I13" s="8" t="s">
        <v>23</v>
      </c>
    </row>
    <row r="14" spans="1:9" ht="25">
      <c r="A14" s="52"/>
      <c r="B14" s="28" t="s">
        <v>24</v>
      </c>
      <c r="C14" s="15" t="s">
        <v>9</v>
      </c>
      <c r="D14" s="13">
        <v>0.1</v>
      </c>
      <c r="E14" s="13">
        <v>0.09</v>
      </c>
      <c r="F14" s="13"/>
      <c r="G14" s="14">
        <f t="shared" si="0"/>
        <v>0.99</v>
      </c>
      <c r="H14" s="14">
        <v>0.99</v>
      </c>
      <c r="I14" s="8" t="s">
        <v>25</v>
      </c>
    </row>
    <row r="15" spans="1:9" ht="106" customHeight="1">
      <c r="A15" s="52"/>
      <c r="B15" s="28" t="s">
        <v>26</v>
      </c>
      <c r="C15" s="15" t="s">
        <v>9</v>
      </c>
      <c r="D15" s="13">
        <v>0.1</v>
      </c>
      <c r="E15" s="13">
        <v>0.09</v>
      </c>
      <c r="F15" s="13"/>
      <c r="G15" s="14">
        <f t="shared" si="0"/>
        <v>0.99</v>
      </c>
      <c r="H15" s="14">
        <v>0.99</v>
      </c>
      <c r="I15" s="8" t="s">
        <v>25</v>
      </c>
    </row>
    <row r="16" spans="1:9" ht="25">
      <c r="A16" s="52"/>
      <c r="B16" s="28" t="s">
        <v>27</v>
      </c>
      <c r="C16" s="15" t="s">
        <v>9</v>
      </c>
      <c r="D16" s="13">
        <v>0.1</v>
      </c>
      <c r="E16" s="13">
        <v>0.09</v>
      </c>
      <c r="F16" s="13"/>
      <c r="G16" s="14">
        <f t="shared" si="0"/>
        <v>0.99</v>
      </c>
      <c r="H16" s="14">
        <v>0.99</v>
      </c>
      <c r="I16" s="8" t="s">
        <v>25</v>
      </c>
    </row>
    <row r="17" spans="1:9" ht="37.5">
      <c r="A17" s="51"/>
      <c r="B17" s="28" t="s">
        <v>28</v>
      </c>
      <c r="C17" s="15" t="s">
        <v>9</v>
      </c>
      <c r="D17" s="13">
        <v>0.1</v>
      </c>
      <c r="E17" s="13">
        <v>0.09</v>
      </c>
      <c r="F17" s="13"/>
      <c r="G17" s="14">
        <f t="shared" si="0"/>
        <v>0.99</v>
      </c>
      <c r="H17" s="14">
        <v>0.99</v>
      </c>
      <c r="I17" s="8" t="s">
        <v>25</v>
      </c>
    </row>
    <row r="18" spans="1:9" ht="169" customHeight="1">
      <c r="A18" s="50" t="s">
        <v>16</v>
      </c>
      <c r="B18" s="28" t="s">
        <v>29</v>
      </c>
      <c r="C18" s="15" t="s">
        <v>9</v>
      </c>
      <c r="D18" s="13"/>
      <c r="E18" s="13"/>
      <c r="F18" s="13"/>
      <c r="G18" s="14" t="s">
        <v>30</v>
      </c>
      <c r="H18" s="14" t="s">
        <v>30</v>
      </c>
      <c r="I18" s="29" t="s">
        <v>31</v>
      </c>
    </row>
    <row r="19" spans="1:9" ht="53.15" customHeight="1">
      <c r="A19" s="52"/>
      <c r="B19" s="28" t="s">
        <v>32</v>
      </c>
      <c r="C19" s="15" t="s">
        <v>9</v>
      </c>
      <c r="D19" s="13">
        <v>0.24</v>
      </c>
      <c r="E19" s="13">
        <v>0.01</v>
      </c>
      <c r="F19" s="13"/>
      <c r="G19" s="14">
        <v>0.77</v>
      </c>
      <c r="H19" s="14">
        <v>0.77</v>
      </c>
      <c r="I19" s="53" t="s">
        <v>33</v>
      </c>
    </row>
    <row r="20" spans="1:9" ht="50">
      <c r="A20" s="51"/>
      <c r="B20" s="28" t="s">
        <v>34</v>
      </c>
      <c r="C20" s="15" t="s">
        <v>9</v>
      </c>
      <c r="D20" s="13">
        <v>0.22</v>
      </c>
      <c r="E20" s="13">
        <v>0.01</v>
      </c>
      <c r="F20" s="13"/>
      <c r="G20" s="14">
        <v>0.79</v>
      </c>
      <c r="H20" s="14">
        <v>0.79</v>
      </c>
      <c r="I20" s="54"/>
    </row>
    <row r="21" spans="1:9">
      <c r="A21" s="33" t="s">
        <v>16</v>
      </c>
      <c r="B21" s="28" t="s">
        <v>35</v>
      </c>
      <c r="C21" s="15" t="s">
        <v>9</v>
      </c>
      <c r="D21" s="13">
        <v>0.14000000000000001</v>
      </c>
      <c r="E21" s="13">
        <v>0.01</v>
      </c>
      <c r="F21" s="13"/>
      <c r="G21" s="14">
        <v>0.87</v>
      </c>
      <c r="H21" s="14">
        <v>0.87</v>
      </c>
      <c r="I21" s="55"/>
    </row>
    <row r="22" spans="1:9" ht="79.5" customHeight="1">
      <c r="A22" s="33" t="s">
        <v>16</v>
      </c>
      <c r="B22" s="28" t="s">
        <v>36</v>
      </c>
      <c r="C22" s="11" t="s">
        <v>9</v>
      </c>
      <c r="D22" s="13">
        <v>0.1</v>
      </c>
      <c r="E22" s="13"/>
      <c r="F22" s="13"/>
      <c r="G22" s="14">
        <f>1-D22/2</f>
        <v>0.95</v>
      </c>
      <c r="H22" s="14">
        <v>0.95</v>
      </c>
      <c r="I22" s="29" t="s">
        <v>37</v>
      </c>
    </row>
    <row r="23" spans="1:9" ht="94.5" customHeight="1">
      <c r="A23" s="33" t="s">
        <v>16</v>
      </c>
      <c r="B23" s="28" t="s">
        <v>38</v>
      </c>
      <c r="C23" s="11" t="s">
        <v>9</v>
      </c>
      <c r="D23" s="13">
        <v>0.22</v>
      </c>
      <c r="E23" s="13"/>
      <c r="F23" s="13"/>
      <c r="G23" s="14">
        <f>1-D23/2</f>
        <v>0.89</v>
      </c>
      <c r="H23" s="14">
        <v>0.89</v>
      </c>
      <c r="I23" s="29" t="s">
        <v>39</v>
      </c>
    </row>
    <row r="24" spans="1:9" ht="155.5" customHeight="1">
      <c r="A24" s="33" t="s">
        <v>16</v>
      </c>
      <c r="B24" s="28" t="s">
        <v>40</v>
      </c>
      <c r="C24" s="15" t="s">
        <v>9</v>
      </c>
      <c r="D24" s="13">
        <v>0.44</v>
      </c>
      <c r="E24" s="13">
        <v>0.02</v>
      </c>
      <c r="F24" s="13" t="s">
        <v>41</v>
      </c>
      <c r="G24" s="14">
        <f>ROUND((1-D24+E24+0.11+0.05),2)</f>
        <v>0.74</v>
      </c>
      <c r="H24" s="14">
        <v>0.74</v>
      </c>
      <c r="I24" s="8" t="s">
        <v>42</v>
      </c>
    </row>
    <row r="25" spans="1:9" ht="37.5">
      <c r="A25" s="33" t="s">
        <v>43</v>
      </c>
      <c r="B25" s="28" t="s">
        <v>44</v>
      </c>
      <c r="C25" s="15" t="s">
        <v>9</v>
      </c>
      <c r="D25" s="13"/>
      <c r="E25" s="13"/>
      <c r="F25" s="13"/>
      <c r="G25" s="14" t="s">
        <v>45</v>
      </c>
      <c r="H25" s="14" t="s">
        <v>45</v>
      </c>
      <c r="I25" s="29" t="s">
        <v>46</v>
      </c>
    </row>
    <row r="26" spans="1:9" ht="37.5">
      <c r="A26" s="33" t="s">
        <v>43</v>
      </c>
      <c r="B26" s="28" t="s">
        <v>47</v>
      </c>
      <c r="C26" s="15" t="s">
        <v>9</v>
      </c>
      <c r="D26" s="13"/>
      <c r="E26" s="13"/>
      <c r="F26" s="13"/>
      <c r="G26" s="14">
        <v>1</v>
      </c>
      <c r="H26" s="14">
        <v>1</v>
      </c>
      <c r="I26" s="8" t="s">
        <v>48</v>
      </c>
    </row>
    <row r="27" spans="1:9" ht="87.5">
      <c r="A27" s="33" t="s">
        <v>49</v>
      </c>
      <c r="B27" s="28" t="s">
        <v>50</v>
      </c>
      <c r="C27" s="11" t="s">
        <v>9</v>
      </c>
      <c r="D27" s="13">
        <v>0.05</v>
      </c>
      <c r="E27" s="13">
        <v>0.01</v>
      </c>
      <c r="F27" s="13">
        <v>0</v>
      </c>
      <c r="G27" s="14">
        <v>0.96</v>
      </c>
      <c r="H27" s="14">
        <v>0.96</v>
      </c>
      <c r="I27" s="29" t="s">
        <v>51</v>
      </c>
    </row>
    <row r="28" spans="1:9" ht="50">
      <c r="A28" s="33" t="s">
        <v>52</v>
      </c>
      <c r="B28" s="28" t="s">
        <v>53</v>
      </c>
      <c r="C28" s="11" t="s">
        <v>9</v>
      </c>
      <c r="D28" s="13">
        <v>0</v>
      </c>
      <c r="E28" s="13">
        <v>0.01</v>
      </c>
      <c r="F28" s="13">
        <v>0</v>
      </c>
      <c r="G28" s="14">
        <v>1.01</v>
      </c>
      <c r="H28" s="14">
        <v>1.01</v>
      </c>
      <c r="I28" s="30" t="s">
        <v>54</v>
      </c>
    </row>
    <row r="29" spans="1:9" ht="50">
      <c r="A29" s="33" t="s">
        <v>52</v>
      </c>
      <c r="B29" s="28" t="s">
        <v>55</v>
      </c>
      <c r="C29" s="11" t="s">
        <v>9</v>
      </c>
      <c r="D29" s="13">
        <v>0</v>
      </c>
      <c r="E29" s="13">
        <v>0.01</v>
      </c>
      <c r="F29" s="13">
        <v>0</v>
      </c>
      <c r="G29" s="14">
        <v>1.01</v>
      </c>
      <c r="H29" s="14">
        <v>1.01</v>
      </c>
      <c r="I29" s="30" t="s">
        <v>56</v>
      </c>
    </row>
    <row r="30" spans="1:9" ht="35.15" customHeight="1">
      <c r="A30" s="50" t="s">
        <v>57</v>
      </c>
      <c r="B30" s="28" t="s">
        <v>58</v>
      </c>
      <c r="C30" s="11" t="s">
        <v>9</v>
      </c>
      <c r="D30" s="13">
        <v>0.14000000000000001</v>
      </c>
      <c r="E30" s="13">
        <v>0.01</v>
      </c>
      <c r="F30" s="13"/>
      <c r="G30" s="14">
        <f>1-D30+E30+F30</f>
        <v>0.87</v>
      </c>
      <c r="H30" s="27">
        <v>0.87</v>
      </c>
      <c r="I30" s="53" t="s">
        <v>112</v>
      </c>
    </row>
    <row r="31" spans="1:9" ht="35.15" customHeight="1">
      <c r="A31" s="52"/>
      <c r="B31" s="28" t="s">
        <v>59</v>
      </c>
      <c r="C31" s="11" t="s">
        <v>9</v>
      </c>
      <c r="D31" s="13">
        <v>0.14000000000000001</v>
      </c>
      <c r="E31" s="13">
        <v>0.01</v>
      </c>
      <c r="F31" s="13">
        <v>0.01</v>
      </c>
      <c r="G31" s="14">
        <f>1-D31+E31+F31</f>
        <v>0.88</v>
      </c>
      <c r="H31" s="36">
        <v>0.88</v>
      </c>
      <c r="I31" s="54"/>
    </row>
    <row r="32" spans="1:9" ht="35.15" customHeight="1">
      <c r="A32" s="52"/>
      <c r="B32" s="28" t="s">
        <v>60</v>
      </c>
      <c r="C32" s="16" t="s">
        <v>9</v>
      </c>
      <c r="D32" s="13">
        <v>0.14000000000000001</v>
      </c>
      <c r="E32" s="13">
        <v>0.01</v>
      </c>
      <c r="F32" s="13"/>
      <c r="G32" s="14">
        <f>1-D32+E32+F32</f>
        <v>0.87</v>
      </c>
      <c r="H32" s="36">
        <v>0.87</v>
      </c>
      <c r="I32" s="54"/>
    </row>
    <row r="33" spans="1:9" ht="62.5">
      <c r="A33" s="51"/>
      <c r="B33" s="28" t="s">
        <v>61</v>
      </c>
      <c r="C33" s="16" t="s">
        <v>9</v>
      </c>
      <c r="D33" s="13">
        <v>0.06</v>
      </c>
      <c r="E33" s="13">
        <v>0</v>
      </c>
      <c r="F33" s="13">
        <v>0</v>
      </c>
      <c r="G33" s="14">
        <v>0.94</v>
      </c>
      <c r="H33" s="14">
        <v>0.94</v>
      </c>
      <c r="I33" s="8" t="s">
        <v>62</v>
      </c>
    </row>
    <row r="34" spans="1:9" ht="175">
      <c r="A34" s="35" t="s">
        <v>16</v>
      </c>
      <c r="B34" s="31" t="s">
        <v>63</v>
      </c>
      <c r="C34" s="40" t="s">
        <v>9</v>
      </c>
      <c r="D34" s="26"/>
      <c r="E34" s="26"/>
      <c r="F34" s="32">
        <v>8.3000000000000004E-2</v>
      </c>
      <c r="G34" s="27" t="s">
        <v>64</v>
      </c>
      <c r="H34" s="27" t="s">
        <v>64</v>
      </c>
      <c r="I34" s="8" t="s">
        <v>65</v>
      </c>
    </row>
    <row r="35" spans="1:9" ht="38.25" customHeight="1">
      <c r="A35" s="50" t="s">
        <v>66</v>
      </c>
      <c r="B35" s="50" t="s">
        <v>67</v>
      </c>
      <c r="C35" s="56" t="s">
        <v>9</v>
      </c>
      <c r="D35" s="58">
        <v>0.22</v>
      </c>
      <c r="E35" s="58">
        <v>0.11</v>
      </c>
      <c r="F35" s="58">
        <v>0.02</v>
      </c>
      <c r="G35" s="60" t="s">
        <v>68</v>
      </c>
      <c r="H35" s="60" t="s">
        <v>68</v>
      </c>
      <c r="I35" s="53" t="s">
        <v>69</v>
      </c>
    </row>
    <row r="36" spans="1:9" ht="229.5" customHeight="1">
      <c r="A36" s="51"/>
      <c r="B36" s="51"/>
      <c r="C36" s="57"/>
      <c r="D36" s="59"/>
      <c r="E36" s="59"/>
      <c r="F36" s="59"/>
      <c r="G36" s="61"/>
      <c r="H36" s="61"/>
      <c r="I36" s="55"/>
    </row>
    <row r="37" spans="1:9" ht="39" customHeight="1">
      <c r="A37" s="50" t="s">
        <v>70</v>
      </c>
      <c r="B37" s="50" t="s">
        <v>67</v>
      </c>
      <c r="C37" s="56" t="s">
        <v>9</v>
      </c>
      <c r="D37" s="62" t="s">
        <v>71</v>
      </c>
      <c r="E37" s="58" t="s">
        <v>72</v>
      </c>
      <c r="F37" s="58">
        <v>0</v>
      </c>
      <c r="G37" s="60" t="s">
        <v>73</v>
      </c>
      <c r="H37" s="60" t="s">
        <v>73</v>
      </c>
      <c r="I37" s="53" t="s">
        <v>74</v>
      </c>
    </row>
    <row r="38" spans="1:9" ht="116.5" customHeight="1">
      <c r="A38" s="51"/>
      <c r="B38" s="51"/>
      <c r="C38" s="57"/>
      <c r="D38" s="63"/>
      <c r="E38" s="59"/>
      <c r="F38" s="59"/>
      <c r="G38" s="61"/>
      <c r="H38" s="61"/>
      <c r="I38" s="55"/>
    </row>
    <row r="39" spans="1:9" ht="104.25" customHeight="1">
      <c r="A39" s="33" t="s">
        <v>66</v>
      </c>
      <c r="B39" s="28" t="s">
        <v>75</v>
      </c>
      <c r="C39" s="38" t="s">
        <v>18</v>
      </c>
      <c r="D39" s="41">
        <v>7.0000000000000007E-2</v>
      </c>
      <c r="E39" s="41">
        <v>0</v>
      </c>
      <c r="F39" s="13"/>
      <c r="G39" s="14">
        <v>0.74</v>
      </c>
      <c r="H39" s="39">
        <f>1-D39+E39</f>
        <v>0.92999999999999994</v>
      </c>
      <c r="I39" s="8" t="s">
        <v>117</v>
      </c>
    </row>
    <row r="40" spans="1:9" ht="119.15" customHeight="1">
      <c r="A40" s="33" t="s">
        <v>70</v>
      </c>
      <c r="B40" s="28" t="s">
        <v>75</v>
      </c>
      <c r="C40" s="16" t="s">
        <v>9</v>
      </c>
      <c r="D40" s="13">
        <v>0.15</v>
      </c>
      <c r="E40" s="13">
        <v>7.0000000000000007E-2</v>
      </c>
      <c r="F40" s="13">
        <v>0</v>
      </c>
      <c r="G40" s="14">
        <v>0.92</v>
      </c>
      <c r="H40" s="14">
        <v>0.92</v>
      </c>
      <c r="I40" s="8" t="s">
        <v>76</v>
      </c>
    </row>
    <row r="41" spans="1:9" ht="62.5">
      <c r="A41" s="33" t="s">
        <v>77</v>
      </c>
      <c r="B41" s="28" t="s">
        <v>61</v>
      </c>
      <c r="C41" s="16" t="s">
        <v>9</v>
      </c>
      <c r="D41" s="13">
        <v>0.06</v>
      </c>
      <c r="E41" s="13">
        <v>0</v>
      </c>
      <c r="F41" s="13">
        <v>0</v>
      </c>
      <c r="G41" s="14">
        <v>0.94</v>
      </c>
      <c r="H41" s="14">
        <v>0.94</v>
      </c>
      <c r="I41" s="8" t="s">
        <v>78</v>
      </c>
    </row>
    <row r="42" spans="1:9" ht="106" customHeight="1">
      <c r="A42" s="33" t="s">
        <v>77</v>
      </c>
      <c r="B42" s="28" t="s">
        <v>115</v>
      </c>
      <c r="C42" s="37" t="s">
        <v>18</v>
      </c>
      <c r="D42" s="41">
        <v>0.16</v>
      </c>
      <c r="E42" s="41">
        <v>0</v>
      </c>
      <c r="F42" s="13">
        <v>0</v>
      </c>
      <c r="G42" s="14">
        <v>0.98</v>
      </c>
      <c r="H42" s="39">
        <f>1-D42+E42</f>
        <v>0.84</v>
      </c>
      <c r="I42" s="8" t="s">
        <v>119</v>
      </c>
    </row>
    <row r="43" spans="1:9" ht="50">
      <c r="A43" s="33" t="s">
        <v>77</v>
      </c>
      <c r="B43" s="28" t="s">
        <v>79</v>
      </c>
      <c r="C43" s="34" t="s">
        <v>9</v>
      </c>
      <c r="D43" s="12" t="s">
        <v>80</v>
      </c>
      <c r="E43" s="13">
        <v>0</v>
      </c>
      <c r="F43" s="13">
        <v>0</v>
      </c>
      <c r="G43" s="14">
        <v>0.43</v>
      </c>
      <c r="H43" s="14">
        <v>0.43</v>
      </c>
      <c r="I43" s="29" t="s">
        <v>81</v>
      </c>
    </row>
    <row r="44" spans="1:9" ht="81.400000000000006" customHeight="1">
      <c r="A44" s="33" t="s">
        <v>77</v>
      </c>
      <c r="B44" s="28" t="s">
        <v>82</v>
      </c>
      <c r="C44" s="34" t="s">
        <v>9</v>
      </c>
      <c r="D44" s="12"/>
      <c r="E44" s="13"/>
      <c r="F44" s="13"/>
      <c r="G44" s="14">
        <v>0.43</v>
      </c>
      <c r="H44" s="14">
        <v>0.43</v>
      </c>
      <c r="I44" s="29" t="s">
        <v>83</v>
      </c>
    </row>
    <row r="45" spans="1:9" ht="37.5">
      <c r="A45" s="33" t="s">
        <v>77</v>
      </c>
      <c r="B45" s="28" t="s">
        <v>84</v>
      </c>
      <c r="C45" s="15" t="s">
        <v>9</v>
      </c>
      <c r="D45" s="13"/>
      <c r="E45" s="13"/>
      <c r="F45" s="13"/>
      <c r="G45" s="14">
        <v>0.97</v>
      </c>
      <c r="H45" s="14">
        <v>0.97</v>
      </c>
      <c r="I45" s="8" t="s">
        <v>85</v>
      </c>
    </row>
    <row r="46" spans="1:9" ht="30.4" customHeight="1">
      <c r="A46" s="33" t="s">
        <v>77</v>
      </c>
      <c r="B46" s="28" t="s">
        <v>86</v>
      </c>
      <c r="C46" s="15" t="s">
        <v>9</v>
      </c>
      <c r="D46" s="13"/>
      <c r="E46" s="13"/>
      <c r="F46" s="13"/>
      <c r="G46" s="14" t="s">
        <v>87</v>
      </c>
      <c r="H46" s="14" t="s">
        <v>87</v>
      </c>
      <c r="I46" s="8" t="s">
        <v>88</v>
      </c>
    </row>
    <row r="47" spans="1:9" ht="50.15" customHeight="1">
      <c r="A47" s="33" t="s">
        <v>89</v>
      </c>
      <c r="B47" s="28" t="s">
        <v>90</v>
      </c>
      <c r="C47" s="64" t="s">
        <v>9</v>
      </c>
      <c r="D47" s="62" t="s">
        <v>91</v>
      </c>
      <c r="E47" s="58" t="s">
        <v>92</v>
      </c>
      <c r="F47" s="58"/>
      <c r="G47" s="60" t="s">
        <v>93</v>
      </c>
      <c r="H47" s="67" t="s">
        <v>116</v>
      </c>
      <c r="I47" s="65" t="s">
        <v>94</v>
      </c>
    </row>
    <row r="48" spans="1:9" ht="50.15" customHeight="1">
      <c r="A48" s="33" t="s">
        <v>89</v>
      </c>
      <c r="B48" s="28" t="s">
        <v>95</v>
      </c>
      <c r="C48" s="64"/>
      <c r="D48" s="63"/>
      <c r="E48" s="59"/>
      <c r="F48" s="59"/>
      <c r="G48" s="61"/>
      <c r="H48" s="68"/>
      <c r="I48" s="66"/>
    </row>
    <row r="49" spans="1:9" ht="25">
      <c r="A49" s="33" t="s">
        <v>77</v>
      </c>
      <c r="B49" s="28" t="s">
        <v>96</v>
      </c>
      <c r="C49" s="15" t="s">
        <v>9</v>
      </c>
      <c r="D49" s="13"/>
      <c r="E49" s="13"/>
      <c r="F49" s="13"/>
      <c r="G49" s="14">
        <v>0.8</v>
      </c>
      <c r="H49" s="14">
        <v>0.8</v>
      </c>
      <c r="I49" s="8" t="s">
        <v>97</v>
      </c>
    </row>
    <row r="50" spans="1:9" ht="62.5">
      <c r="A50" s="35" t="s">
        <v>77</v>
      </c>
      <c r="B50" s="31" t="s">
        <v>98</v>
      </c>
      <c r="C50" s="16" t="s">
        <v>9</v>
      </c>
      <c r="D50" s="26"/>
      <c r="E50" s="26"/>
      <c r="F50" s="26">
        <v>0</v>
      </c>
      <c r="G50" s="26">
        <v>0</v>
      </c>
      <c r="H50" s="26">
        <v>0</v>
      </c>
      <c r="I50" s="8" t="s">
        <v>99</v>
      </c>
    </row>
    <row r="51" spans="1:9" ht="37.5">
      <c r="A51" s="33" t="s">
        <v>100</v>
      </c>
      <c r="B51" s="28" t="s">
        <v>101</v>
      </c>
      <c r="C51" s="18" t="s">
        <v>9</v>
      </c>
      <c r="D51" s="13"/>
      <c r="E51" s="13"/>
      <c r="F51" s="13"/>
      <c r="G51" s="14" t="s">
        <v>102</v>
      </c>
      <c r="H51" s="14" t="s">
        <v>102</v>
      </c>
      <c r="I51" s="8" t="s">
        <v>103</v>
      </c>
    </row>
    <row r="52" spans="1:9" ht="25">
      <c r="A52" s="33" t="s">
        <v>100</v>
      </c>
      <c r="B52" s="28" t="s">
        <v>104</v>
      </c>
      <c r="C52" s="15" t="s">
        <v>9</v>
      </c>
      <c r="D52" s="13"/>
      <c r="E52" s="13"/>
      <c r="F52" s="13"/>
      <c r="G52" s="14">
        <v>1</v>
      </c>
      <c r="H52" s="14">
        <v>1</v>
      </c>
      <c r="I52" s="8" t="s">
        <v>105</v>
      </c>
    </row>
    <row r="53" spans="1:9" ht="37.5">
      <c r="A53" s="33" t="s">
        <v>100</v>
      </c>
      <c r="B53" s="28" t="s">
        <v>106</v>
      </c>
      <c r="C53" s="15" t="s">
        <v>9</v>
      </c>
      <c r="D53" s="13"/>
      <c r="E53" s="13"/>
      <c r="F53" s="13"/>
      <c r="G53" s="14" t="s">
        <v>102</v>
      </c>
      <c r="H53" s="14" t="s">
        <v>102</v>
      </c>
      <c r="I53" s="8" t="s">
        <v>103</v>
      </c>
    </row>
    <row r="54" spans="1:9" s="21" customFormat="1" ht="75">
      <c r="A54" s="33" t="s">
        <v>100</v>
      </c>
      <c r="B54" s="33" t="s">
        <v>107</v>
      </c>
      <c r="C54" s="34" t="s">
        <v>9</v>
      </c>
      <c r="D54" s="13"/>
      <c r="E54" s="13"/>
      <c r="F54" s="13"/>
      <c r="G54" s="17" t="s">
        <v>108</v>
      </c>
      <c r="H54" s="17" t="s">
        <v>108</v>
      </c>
      <c r="I54" s="8" t="s">
        <v>109</v>
      </c>
    </row>
  </sheetData>
  <autoFilter ref="A5:I54" xr:uid="{AB31390F-FD34-4380-9D77-E944DE8F6CD2}"/>
  <mergeCells count="31">
    <mergeCell ref="A35:A36"/>
    <mergeCell ref="I35:I36"/>
    <mergeCell ref="A37:A38"/>
    <mergeCell ref="D47:D48"/>
    <mergeCell ref="E47:E48"/>
    <mergeCell ref="F47:F48"/>
    <mergeCell ref="G47:G48"/>
    <mergeCell ref="C47:C48"/>
    <mergeCell ref="I47:I48"/>
    <mergeCell ref="I37:I38"/>
    <mergeCell ref="E37:E38"/>
    <mergeCell ref="F37:F38"/>
    <mergeCell ref="G37:G38"/>
    <mergeCell ref="H37:H38"/>
    <mergeCell ref="H47:H48"/>
    <mergeCell ref="C4:I4"/>
    <mergeCell ref="B37:B38"/>
    <mergeCell ref="A11:A17"/>
    <mergeCell ref="I30:I32"/>
    <mergeCell ref="I19:I21"/>
    <mergeCell ref="C35:C36"/>
    <mergeCell ref="D35:D36"/>
    <mergeCell ref="E35:E36"/>
    <mergeCell ref="F35:F36"/>
    <mergeCell ref="G35:G36"/>
    <mergeCell ref="A30:A33"/>
    <mergeCell ref="A18:A20"/>
    <mergeCell ref="B35:B36"/>
    <mergeCell ref="C37:C38"/>
    <mergeCell ref="D37:D38"/>
    <mergeCell ref="H35:H36"/>
  </mergeCells>
  <pageMargins left="0.5" right="0.5" top="0.75" bottom="0.75" header="0.3" footer="0.3"/>
  <pageSetup scale="3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2DC7D-BEDF-4F3C-8C51-89410CF4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971A6-902E-49A7-9F93-FE5052427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Frye</dc:creator>
  <cp:keywords/>
  <dc:description/>
  <cp:lastModifiedBy>Celia Johnson</cp:lastModifiedBy>
  <cp:revision>1</cp:revision>
  <dcterms:created xsi:type="dcterms:W3CDTF">2024-08-23T13:25:34Z</dcterms:created>
  <dcterms:modified xsi:type="dcterms:W3CDTF">2024-09-03T21:50:21Z</dcterms:modified>
  <cp:category/>
  <cp:contentStatus/>
</cp:coreProperties>
</file>