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Q:\7727 &amp; 7737 Ameren\SAG\NTG Recommendations\2025 Recommendations\"/>
    </mc:Choice>
  </mc:AlternateContent>
  <xr:revisionPtr revIDLastSave="0" documentId="13_ncr:1_{C54065ED-AD4C-49A3-9FD4-26E4DCEFD619}" xr6:coauthVersionLast="47" xr6:coauthVersionMax="47" xr10:uidLastSave="{00000000-0000-0000-0000-000000000000}"/>
  <bookViews>
    <workbookView xWindow="-120" yWindow="-120" windowWidth="24240" windowHeight="13020" xr2:uid="{6E034484-2F07-4A50-A74D-FEF04235A875}"/>
  </bookViews>
  <sheets>
    <sheet name="AIC 2025 NTGR Recommendations" sheetId="4" r:id="rId1"/>
  </sheets>
  <definedNames>
    <definedName name="\P" localSheetId="0">#REF!</definedName>
    <definedName name="\P">#REF!</definedName>
    <definedName name="__123Graph_A" localSheetId="0" hidden="1">#REF!</definedName>
    <definedName name="__123Graph_A" hidden="1">#REF!</definedName>
    <definedName name="__123Graph_C" localSheetId="0" hidden="1">#REF!</definedName>
    <definedName name="__123Graph_C" hidden="1">#REF!</definedName>
    <definedName name="__123Graph_D" localSheetId="0" hidden="1">#REF!</definedName>
    <definedName name="__123Graph_D" hidden="1">#REF!</definedName>
    <definedName name="__123Graph_E" localSheetId="0" hidden="1">#REF!</definedName>
    <definedName name="__123Graph_E" hidden="1">#REF!</definedName>
    <definedName name="__123Graph_F" localSheetId="0" hidden="1">#REF!</definedName>
    <definedName name="__123Graph_F" hidden="1">#REF!</definedName>
    <definedName name="_bdm.FastTrackBookmark.10_4_2004_9_40_31_AM.edm" localSheetId="0" hidden="1">#REF!</definedName>
    <definedName name="_bdm.FastTrackBookmark.10_4_2004_9_40_31_AM.edm" hidden="1">#REF!</definedName>
    <definedName name="_bdm.FastTrackBookmark.9_15_2004_3_08_01_PM.edm" localSheetId="0" hidden="1">#REF!</definedName>
    <definedName name="_bdm.FastTrackBookmark.9_15_2004_3_08_01_PM.edm" hidden="1">#REF!</definedName>
    <definedName name="_bdm.FastTrackBookmark.9_15_2004_3_17_28_PM.edm" localSheetId="0" hidden="1">#REF!</definedName>
    <definedName name="_bdm.FastTrackBookmark.9_15_2004_3_17_28_PM.edm" hidden="1">#REF!</definedName>
    <definedName name="_bdm.FastTrackBookmark.9_15_2004_4_15_33_PM.edm" localSheetId="0" hidden="1">#REF!</definedName>
    <definedName name="_bdm.FastTrackBookmark.9_15_2004_4_15_33_PM.edm" hidden="1">#REF!</definedName>
    <definedName name="_xlnm._FilterDatabase" localSheetId="0" hidden="1">'AIC 2025 NTGR Recommendations'!$A$6:$S$112</definedName>
    <definedName name="_measure_Life">#REF!</definedName>
    <definedName name="ACcycling">#REF!</definedName>
    <definedName name="adfa" localSheetId="0" hidden="1">{#N/A,#N/A,TRUE,"CUSTOMER INFORMATION";#N/A,#N/A,TRUE,"ALLOCATION FACTOR";#N/A,#N/A,TRUE,"GROSS DISTRIBUTION PLANT";#N/A,#N/A,TRUE,"GROSS CUSTOMER PLANT";#N/A,#N/A,TRUE,"PLANT ALLOCATION SUMMARY";#N/A,#N/A,TRUE,"EXPENSE DISTRIBUTION O&amp;M";#N/A,#N/A,TRUE,"EXPENSE CUST OP AND A&amp;G";#N/A,#N/A,TRUE,"EXPENSE DEPR AND TAXES";#N/A,#N/A,TRUE,"EXPENSE OPER - TRANSPORT";#N/A,#N/A,TRUE,"FED INCOME TAX DEDUCT";#N/A,#N/A,TRUE,"FED INCOME TAX CALC";#N/A,#N/A,TRUE,"CASH WORKING CAPITAL";#N/A,#N/A,TRUE,"RATE BASE ALLOCATION";#N/A,#N/A,TRUE,"NET EARNINGS &amp; ROR";#N/A,#N/A,TRUE,"EARN_REV_FRANCHISE_CWC CHANGES";#N/A,#N/A,TRUE,"EXPENSE DEPR AND TAXES (2)";#N/A,#N/A,TRUE,"EXPENSE OPER - TRANSPORT (2)";#N/A,#N/A,TRUE,"FED INCOME TAX DEDUCT (2)";#N/A,#N/A,TRUE,"FED INCOME TAX CALC (2)";#N/A,#N/A,TRUE,"CASH WORKING CAPITAL (2)";#N/A,#N/A,TRUE,"RATE BASE ALLOCATION (2)";#N/A,#N/A,TRUE,"NET EARNINGS &amp; ROR (2)";#N/A,#N/A,TRUE,"PROPOSED INCREASES &amp; ROR";#N/A,#N/A,TRUE,"PROPOSED INCREASES &amp; ROR (2)"}</definedName>
    <definedName name="adfa" hidden="1">{#N/A,#N/A,TRUE,"CUSTOMER INFORMATION";#N/A,#N/A,TRUE,"ALLOCATION FACTOR";#N/A,#N/A,TRUE,"GROSS DISTRIBUTION PLANT";#N/A,#N/A,TRUE,"GROSS CUSTOMER PLANT";#N/A,#N/A,TRUE,"PLANT ALLOCATION SUMMARY";#N/A,#N/A,TRUE,"EXPENSE DISTRIBUTION O&amp;M";#N/A,#N/A,TRUE,"EXPENSE CUST OP AND A&amp;G";#N/A,#N/A,TRUE,"EXPENSE DEPR AND TAXES";#N/A,#N/A,TRUE,"EXPENSE OPER - TRANSPORT";#N/A,#N/A,TRUE,"FED INCOME TAX DEDUCT";#N/A,#N/A,TRUE,"FED INCOME TAX CALC";#N/A,#N/A,TRUE,"CASH WORKING CAPITAL";#N/A,#N/A,TRUE,"RATE BASE ALLOCATION";#N/A,#N/A,TRUE,"NET EARNINGS &amp; ROR";#N/A,#N/A,TRUE,"EARN_REV_FRANCHISE_CWC CHANGES";#N/A,#N/A,TRUE,"EXPENSE DEPR AND TAXES (2)";#N/A,#N/A,TRUE,"EXPENSE OPER - TRANSPORT (2)";#N/A,#N/A,TRUE,"FED INCOME TAX DEDUCT (2)";#N/A,#N/A,TRUE,"FED INCOME TAX CALC (2)";#N/A,#N/A,TRUE,"CASH WORKING CAPITAL (2)";#N/A,#N/A,TRUE,"RATE BASE ALLOCATION (2)";#N/A,#N/A,TRUE,"NET EARNINGS &amp; ROR (2)";#N/A,#N/A,TRUE,"PROPOSED INCREASES &amp; ROR";#N/A,#N/A,TRUE,"PROPOSED INCREASES &amp; ROR (2)"}</definedName>
    <definedName name="Alloc_Desc">#REF!</definedName>
    <definedName name="Alloc_Tbl">#REF!</definedName>
    <definedName name="applicable_tariff">#REF!</definedName>
    <definedName name="AvgAvoidCost_E">#REF!</definedName>
    <definedName name="AvgAvoidCost_G">#REF!</definedName>
    <definedName name="AvgComRate_G">#REF!</definedName>
    <definedName name="AvgResRate_G">#REF!</definedName>
    <definedName name="BASEYR">#REF!</definedName>
    <definedName name="BOC">#REF!</definedName>
    <definedName name="Bus_PeakLineLosses">#REF!</definedName>
    <definedName name="C_BuydownRate">4</definedName>
    <definedName name="C_DecreaseLoan">1</definedName>
    <definedName name="C_IRR">1</definedName>
    <definedName name="C_KeepIt">3</definedName>
    <definedName name="C_No">2</definedName>
    <definedName name="C_PayOffFaster">2</definedName>
    <definedName name="Cnfg_ScrnToolbar">#REF!</definedName>
    <definedName name="Coincidence">#REF!</definedName>
    <definedName name="Coincidence_Summer">#REF!</definedName>
    <definedName name="Coincidence_Winter">#REF!</definedName>
    <definedName name="Commodity_Cost_annual">#REF!</definedName>
    <definedName name="Commodity_Cost_summer">#REF!</definedName>
    <definedName name="Commodity_Cost_winter">#REF!</definedName>
    <definedName name="company_name">#REF!</definedName>
    <definedName name="CompCustomRetro">#REF!</definedName>
    <definedName name="CoolHomes">#REF!</definedName>
    <definedName name="Currency">#REF!</definedName>
    <definedName name="customer_sector">#REF!</definedName>
    <definedName name="CustomerRateCode">#REF!</definedName>
    <definedName name="CustomNew">#REF!</definedName>
    <definedName name="CustomRetrofit">#REF!</definedName>
    <definedName name="Demand_Cost">#REF!</definedName>
    <definedName name="Demand_NTG">#REF!</definedName>
    <definedName name="DemandUnits">#REF!</definedName>
    <definedName name="DiscountRate">#REF!</definedName>
    <definedName name="DiscountRate_NorthShore">#REF!</definedName>
    <definedName name="DiscountRate_Peoples">#REF!</definedName>
    <definedName name="E_Commodity_Cost_annual">#REF!</definedName>
    <definedName name="E_Commodity_Cost_summer">#REF!</definedName>
    <definedName name="E_Commodity_Cost_winter">#REF!</definedName>
    <definedName name="E_Demand_Cost">#REF!</definedName>
    <definedName name="E_Environmental_Damage_Factor">#REF!</definedName>
    <definedName name="E_Escalation_Rate">#REF!</definedName>
    <definedName name="E_General_Input_Data_Year">#REF!</definedName>
    <definedName name="E_Line_Losses">#REF!</definedName>
    <definedName name="E_Participant_Discount_Rate">#REF!</definedName>
    <definedName name="E_Project_Analysis_Year_1">#REF!</definedName>
    <definedName name="E_Retail_Rate_commercial">#REF!</definedName>
    <definedName name="E_Retail_Rate_residential">#REF!</definedName>
    <definedName name="E_Social_Discount_Rate">#REF!</definedName>
    <definedName name="E_Utility_Discount_Rate">#REF!</definedName>
    <definedName name="E_Variable_O_M">#REF!</definedName>
    <definedName name="ebdebtratio">#REF!</definedName>
    <definedName name="ElecDualList">#REF!</definedName>
    <definedName name="ElecElecList">#REF!</definedName>
    <definedName name="ElecIncentPivotTbl">#REF!</definedName>
    <definedName name="Electric_Commodity_Cost">#REF!</definedName>
    <definedName name="Electric_Demand_Cost">#REF!</definedName>
    <definedName name="Electric_Line_Loss">#REF!</definedName>
    <definedName name="Electric_NonRes_Rate">#REF!</definedName>
    <definedName name="Electric_Res_Rate">#REF!</definedName>
    <definedName name="Energy_NTG">#REF!</definedName>
    <definedName name="EnergyLineLoss">#REF!</definedName>
    <definedName name="EnergyUnits">#REF!</definedName>
    <definedName name="Environmental_Damage_Factor">#REF!</definedName>
    <definedName name="Environmental_Electric">#REF!</definedName>
    <definedName name="Environmental_Gas">#REF!</definedName>
    <definedName name="erevchg">#REF!</definedName>
    <definedName name="ERORB">#REF!</definedName>
    <definedName name="Escalation_Rate">#REF!</definedName>
    <definedName name="EWGHTDEBT">#REF!</definedName>
    <definedName name="Ex_Ante_kW">#REF!</definedName>
    <definedName name="Ex_ante_kWh">#REF!</definedName>
    <definedName name="FedTax">#REF!</definedName>
    <definedName name="first_year">#REF!</definedName>
    <definedName name="Fossil">#REF!</definedName>
    <definedName name="G_Commodity_Cost_annual">#REF!</definedName>
    <definedName name="G_Commodity_Cost_summer">#REF!</definedName>
    <definedName name="G_Commodity_Cost_winter">#REF!</definedName>
    <definedName name="G_Demand_Cost">#REF!</definedName>
    <definedName name="G_Environmental_Damage_Factor">#REF!</definedName>
    <definedName name="G_Escalation_Rate">#REF!</definedName>
    <definedName name="G_General_Input_Data_Year">#REF!</definedName>
    <definedName name="G_Line_Losses">#REF!</definedName>
    <definedName name="G_Participant_Discount_Rate">#REF!</definedName>
    <definedName name="G_Peak_Demand_Reduction_Factor">#REF!</definedName>
    <definedName name="G_Project_Analysis_Year_1">#REF!</definedName>
    <definedName name="G_Retail_Rate_commercial">#REF!</definedName>
    <definedName name="G_Retail_Rate_residential">#REF!</definedName>
    <definedName name="G_Social_Discount_Rate">#REF!</definedName>
    <definedName name="G_Utility_Discount_Rate">#REF!</definedName>
    <definedName name="G_Variable_O_M">#REF!</definedName>
    <definedName name="Gas_Losses">#REF!</definedName>
    <definedName name="GasDualList">#REF!</definedName>
    <definedName name="GasGasList">#REF!</definedName>
    <definedName name="General_Input_Data_Year">#REF!</definedName>
    <definedName name="GeneralInputs">#REF!</definedName>
    <definedName name="GenEscRate">#REF!</definedName>
    <definedName name="GSysLoss">#REF!</definedName>
    <definedName name="Incentive">#REF!</definedName>
    <definedName name="IncrCost">#REF!</definedName>
    <definedName name="Inflate">#REF!</definedName>
    <definedName name="Inflation">#REF!</definedName>
    <definedName name="kW_AnnualSavings">#REF!</definedName>
    <definedName name="kWh_AnnualSavings">#REF!</definedName>
    <definedName name="Lighting">#REF!</definedName>
    <definedName name="Line_Losses">#REF!</definedName>
    <definedName name="LIPA_EDGE_inccost">#REF!</definedName>
    <definedName name="LIPAEDGE_kWSavings">#REF!</definedName>
    <definedName name="Load_Shapes">#REF!</definedName>
    <definedName name="LoadShape">#REF!,#REF!,#REF!</definedName>
    <definedName name="Loadshape_Summer_Intermediate">#REF!</definedName>
    <definedName name="Loadshape_Summer_Off_PeaK">#REF!</definedName>
    <definedName name="Loadshape_Summer_On_Peak">#REF!</definedName>
    <definedName name="Loadshape_Winter_Intermediate">#REF!</definedName>
    <definedName name="Loadshape_Winter_Off_Peak">#REF!</definedName>
    <definedName name="LoadshapeNames">#REF!</definedName>
    <definedName name="LoadShapes">#REF!</definedName>
    <definedName name="LowIncome">#REF!</definedName>
    <definedName name="LowIncomeNewHome">#REF!</definedName>
    <definedName name="Measure_Life">#REF!</definedName>
    <definedName name="measure_list">#REF!</definedName>
    <definedName name="Measures">#REF!</definedName>
    <definedName name="MeasureType">#REF!</definedName>
    <definedName name="Million">1000000</definedName>
    <definedName name="N">#REF!</definedName>
    <definedName name="NewHome">#REF!</definedName>
    <definedName name="NG_AllClasses_RetailRate">#REF!</definedName>
    <definedName name="NG_Com_RetailRate">#REF!</definedName>
    <definedName name="NG_Res_RetailRate">#REF!</definedName>
    <definedName name="NorthShore_LineLoss">#REF!</definedName>
    <definedName name="NorthShore_NonRes_Rate">#REF!</definedName>
    <definedName name="NorthShore_Res_Rate">#REF!</definedName>
    <definedName name="NPV_BC_results">#REF!</definedName>
    <definedName name="NTG_CH">#REF!</definedName>
    <definedName name="NTG_Energy">#REF!</definedName>
    <definedName name="OM_Escalation">#REF!</definedName>
    <definedName name="P">"P"</definedName>
    <definedName name="PAdmDR">#REF!</definedName>
    <definedName name="PartDR">#REF!</definedName>
    <definedName name="Participant_Discount_Rate">#REF!</definedName>
    <definedName name="Peak">#REF!</definedName>
    <definedName name="Peak_Line_Loss">#REF!</definedName>
    <definedName name="PeakLineLoss">#REF!</definedName>
    <definedName name="Peoples_LineLoss">#REF!</definedName>
    <definedName name="Peoples_NonRes_Rate">#REF!</definedName>
    <definedName name="Peoples_Res_Rate">#REF!</definedName>
    <definedName name="_xlnm.Print_Area" localSheetId="0">'AIC 2025 NTGR Recommendations'!$A$6:$K$102</definedName>
    <definedName name="Program_Area">#REF!</definedName>
    <definedName name="program_name">#REF!</definedName>
    <definedName name="ProgramCodes">#REF!</definedName>
    <definedName name="Project_Analysis_Year_1">#REF!</definedName>
    <definedName name="Project_OandM">#REF!</definedName>
    <definedName name="rate_code">#REF!</definedName>
    <definedName name="rate_codes">#REF!</definedName>
    <definedName name="Refrigerator">#REF!</definedName>
    <definedName name="ReplOpEERexist">#REF!</definedName>
    <definedName name="Retail_Rate_AllClasses">#REF!</definedName>
    <definedName name="Retail_Rate_commercial">#REF!</definedName>
    <definedName name="Retail_Rate_residential">#REF!</definedName>
    <definedName name="RetrofitData">#REF!</definedName>
    <definedName name="RPayDR">#REF!</definedName>
    <definedName name="saraaksdf" localSheetId="0" hidden="1">{"Schedule 1",#N/A,FALSE,"Riders";"Schedule 2",#N/A,FALSE,"Riders";"Schedule 3",#N/A,FALSE,"Capital Structures";"Electric Rate Base",#N/A,FALSE,"Electric";"Electric Earnings",#N/A,FALSE,"Electric";"Schedule 7",#N/A,FALSE,"Gas";"Schedule 8",#N/A,FALSE,"Gas";"Schedule 10",#N/A,FALSE,"Capital Structures";"Schedule 11",#N/A,FALSE,"Capital Structures";"Schedule 23",#N/A,FALSE,"CWC";"Schedule 47",#N/A,FALSE,"Electric";"Schedule 48",#N/A,FALSE,"Electric"}</definedName>
    <definedName name="saraaksdf" hidden="1">{"Schedule 1",#N/A,FALSE,"Riders";"Schedule 2",#N/A,FALSE,"Riders";"Schedule 3",#N/A,FALSE,"Capital Structures";"Electric Rate Base",#N/A,FALSE,"Electric";"Electric Earnings",#N/A,FALSE,"Electric";"Schedule 7",#N/A,FALSE,"Gas";"Schedule 8",#N/A,FALSE,"Gas";"Schedule 10",#N/A,FALSE,"Capital Structures";"Schedule 11",#N/A,FALSE,"Capital Structures";"Schedule 23",#N/A,FALSE,"CWC";"Schedule 47",#N/A,FALSE,"Electric";"Schedule 48",#N/A,FALSE,"Electric"}</definedName>
    <definedName name="SocDR">#REF!</definedName>
    <definedName name="Social_Discount_Rate">#REF!</definedName>
    <definedName name="StateTax">#REF!</definedName>
    <definedName name="Summer">#REF!</definedName>
    <definedName name="Summer_Intermediate">#REF!</definedName>
    <definedName name="Summer_Off_PeaK">#REF!</definedName>
    <definedName name="Summer_On_Peak">#REF!</definedName>
    <definedName name="t">#REF!</definedName>
    <definedName name="Thousand">1000</definedName>
    <definedName name="Total_Incremental_Cost">#REF!</definedName>
    <definedName name="TRCNomDR">#REF!</definedName>
    <definedName name="UDR">#REF!</definedName>
    <definedName name="Utility_Discount_Rate">#REF!</definedName>
    <definedName name="Variable_O_M">#REF!</definedName>
    <definedName name="Winter">#REF!</definedName>
    <definedName name="Winter_Intermediate">#REF!</definedName>
    <definedName name="Winter_Off_Peak">#REF!</definedName>
    <definedName name="wrn.COST._.ALLOC._.STUDY._.1997._.CLFP." localSheetId="0" hidden="1">{#N/A,#N/A,TRUE,"CUSTOMER INFORMATION";#N/A,#N/A,TRUE,"ALLOCATION FACTOR";#N/A,#N/A,TRUE,"GROSS DISTRIBUTION PLANT";#N/A,#N/A,TRUE,"GROSS CUSTOMER PLANT";#N/A,#N/A,TRUE,"PLANT ALLOCATION SUMMARY";#N/A,#N/A,TRUE,"EXPENSE DISTRIBUTION O&amp;M";#N/A,#N/A,TRUE,"EXPENSE CUST OP AND A&amp;G";#N/A,#N/A,TRUE,"EXPENSE DEPR AND TAXES";#N/A,#N/A,TRUE,"EXPENSE OPER - TRANSPORT";#N/A,#N/A,TRUE,"FED INCOME TAX DEDUCT";#N/A,#N/A,TRUE,"FED INCOME TAX CALC";#N/A,#N/A,TRUE,"CASH WORKING CAPITAL";#N/A,#N/A,TRUE,"RATE BASE ALLOCATION";#N/A,#N/A,TRUE,"NET EARNINGS &amp; ROR";#N/A,#N/A,TRUE,"EARN_REV_FRANCHISE_CWC CHANGES";#N/A,#N/A,TRUE,"EXPENSE DEPR AND TAXES (2)";#N/A,#N/A,TRUE,"EXPENSE OPER - TRANSPORT (2)";#N/A,#N/A,TRUE,"FED INCOME TAX DEDUCT (2)";#N/A,#N/A,TRUE,"FED INCOME TAX CALC (2)";#N/A,#N/A,TRUE,"CASH WORKING CAPITAL (2)";#N/A,#N/A,TRUE,"RATE BASE ALLOCATION (2)";#N/A,#N/A,TRUE,"NET EARNINGS &amp; ROR (2)";#N/A,#N/A,TRUE,"PROPOSED INCREASES &amp; ROR";#N/A,#N/A,TRUE,"PROPOSED INCREASES &amp; ROR (2)"}</definedName>
    <definedName name="wrn.COST._.ALLOC._.STUDY._.1997._.CLFP." hidden="1">{#N/A,#N/A,TRUE,"CUSTOMER INFORMATION";#N/A,#N/A,TRUE,"ALLOCATION FACTOR";#N/A,#N/A,TRUE,"GROSS DISTRIBUTION PLANT";#N/A,#N/A,TRUE,"GROSS CUSTOMER PLANT";#N/A,#N/A,TRUE,"PLANT ALLOCATION SUMMARY";#N/A,#N/A,TRUE,"EXPENSE DISTRIBUTION O&amp;M";#N/A,#N/A,TRUE,"EXPENSE CUST OP AND A&amp;G";#N/A,#N/A,TRUE,"EXPENSE DEPR AND TAXES";#N/A,#N/A,TRUE,"EXPENSE OPER - TRANSPORT";#N/A,#N/A,TRUE,"FED INCOME TAX DEDUCT";#N/A,#N/A,TRUE,"FED INCOME TAX CALC";#N/A,#N/A,TRUE,"CASH WORKING CAPITAL";#N/A,#N/A,TRUE,"RATE BASE ALLOCATION";#N/A,#N/A,TRUE,"NET EARNINGS &amp; ROR";#N/A,#N/A,TRUE,"EARN_REV_FRANCHISE_CWC CHANGES";#N/A,#N/A,TRUE,"EXPENSE DEPR AND TAXES (2)";#N/A,#N/A,TRUE,"EXPENSE OPER - TRANSPORT (2)";#N/A,#N/A,TRUE,"FED INCOME TAX DEDUCT (2)";#N/A,#N/A,TRUE,"FED INCOME TAX CALC (2)";#N/A,#N/A,TRUE,"CASH WORKING CAPITAL (2)";#N/A,#N/A,TRUE,"RATE BASE ALLOCATION (2)";#N/A,#N/A,TRUE,"NET EARNINGS &amp; ROR (2)";#N/A,#N/A,TRUE,"PROPOSED INCREASES &amp; ROR";#N/A,#N/A,TRUE,"PROPOSED INCREASES &amp; ROR (2)"}</definedName>
    <definedName name="wrn.DATA._.INPUTS." localSheetId="0" hidden="1">{#N/A,#N/A,TRUE,"DATA INPUTS"}</definedName>
    <definedName name="wrn.DATA._.INPUTS." hidden="1">{#N/A,#N/A,TRUE,"DATA INPUTS"}</definedName>
    <definedName name="wrn.Other._.Schedules." localSheetId="0" hidden="1">{"Schedule 1",#N/A,FALSE,"Riders";"Schedule 2",#N/A,FALSE,"Riders";"Schedule 3",#N/A,FALSE,"Capital Structures";"Electric Rate Base",#N/A,FALSE,"Electric";"Electric Earnings",#N/A,FALSE,"Electric";"Schedule 7",#N/A,FALSE,"Gas";"Schedule 8",#N/A,FALSE,"Gas";"Schedule 10",#N/A,FALSE,"Capital Structures";"Schedule 11",#N/A,FALSE,"Capital Structures";"Schedule 23",#N/A,FALSE,"CWC";"Schedule 47",#N/A,FALSE,"Electric";"Schedule 48",#N/A,FALSE,"Electric"}</definedName>
    <definedName name="wrn.Other._.Schedules." hidden="1">{"Schedule 1",#N/A,FALSE,"Riders";"Schedule 2",#N/A,FALSE,"Riders";"Schedule 3",#N/A,FALSE,"Capital Structures";"Electric Rate Base",#N/A,FALSE,"Electric";"Electric Earnings",#N/A,FALSE,"Electric";"Schedule 7",#N/A,FALSE,"Gas";"Schedule 8",#N/A,FALSE,"Gas";"Schedule 10",#N/A,FALSE,"Capital Structures";"Schedule 11",#N/A,FALSE,"Capital Structures";"Schedule 23",#N/A,FALSE,"CWC";"Schedule 47",#N/A,FALSE,"Electric";"Schedule 48",#N/A,FALSE,"Electric"}</definedName>
    <definedName name="wrn.RAK1." localSheetId="0" hidden="1">{"RAK-1, Schedule 1",#N/A,FALSE,"Electric";"RAK-1, Schedule 2",#N/A,FALSE,"Electric";"RAK-1, Schedule 4",#N/A,FALSE,"Electric"}</definedName>
    <definedName name="wrn.RAK1." hidden="1">{"RAK-1, Schedule 1",#N/A,FALSE,"Electric";"RAK-1, Schedule 2",#N/A,FALSE,"Electric";"RAK-1, Schedule 4",#N/A,FALSE,"Electric"}</definedName>
    <definedName name="wrn.RAK2." localSheetId="0" hidden="1">{"RAK-2, Schedule 1A",#N/A,FALSE,"Electric";"RAK-2, Schedule 1B",#N/A,FALSE,"Electric";"RAK-2, Schedule 1C",#N/A,FALSE,"Electric";"RAK-2, Schedule 1D",#N/A,FALSE,"Electric";"RAK-2, Schedule 2A",#N/A,FALSE,"Electric";"RAK-2, Schedule 2B",#N/A,FALSE,"Electric";"RAK-2, Schedule 2C",#N/A,FALSE,"Electric";"RAK-2, Schedule 2D",#N/A,FALSE,"Electric";"RAK-2, Schedule 3A",#N/A,FALSE,"Electric";"RAK-2, Schedule 3B",#N/A,FALSE,"Electric";"RAK-2, Schedule 3C",#N/A,FALSE,"Electric";"RAK-2, Schedule 3D",#N/A,FALSE,"Electric";"RAK-2, Schedule 4A",#N/A,FALSE,"Electric";"RAK-2, Schedule 4B",#N/A,FALSE,"Electric";"RAK-2, Schedule 4C",#N/A,FALSE,"Electric";"RAK-2, Schedule 4D",#N/A,FALSE,"Electric"}</definedName>
    <definedName name="wrn.RAK2." hidden="1">{"RAK-2, Schedule 1A",#N/A,FALSE,"Electric";"RAK-2, Schedule 1B",#N/A,FALSE,"Electric";"RAK-2, Schedule 1C",#N/A,FALSE,"Electric";"RAK-2, Schedule 1D",#N/A,FALSE,"Electric";"RAK-2, Schedule 2A",#N/A,FALSE,"Electric";"RAK-2, Schedule 2B",#N/A,FALSE,"Electric";"RAK-2, Schedule 2C",#N/A,FALSE,"Electric";"RAK-2, Schedule 2D",#N/A,FALSE,"Electric";"RAK-2, Schedule 3A",#N/A,FALSE,"Electric";"RAK-2, Schedule 3B",#N/A,FALSE,"Electric";"RAK-2, Schedule 3C",#N/A,FALSE,"Electric";"RAK-2, Schedule 3D",#N/A,FALSE,"Electric";"RAK-2, Schedule 4A",#N/A,FALSE,"Electric";"RAK-2, Schedule 4B",#N/A,FALSE,"Electric";"RAK-2, Schedule 4C",#N/A,FALSE,"Electric";"RAK-2, Schedule 4D",#N/A,FALSE,"Electric"}</definedName>
    <definedName name="wrn.RevReq." localSheetId="0" hidden="1">{#N/A,#N/A,FALSE,"Revenue Requirements";#N/A,#N/A,FALSE,"Capital Structure";#N/A,#N/A,FALSE,"Cost of Debt";#N/A,#N/A,FALSE,"Electric";#N/A,#N/A,FALSE,"Gas";#N/A,#N/A,FALSE,"CWC";#N/A,#N/A,FALSE,"Income Taxes"}</definedName>
    <definedName name="wrn.RevReq." hidden="1">{#N/A,#N/A,FALSE,"Revenue Requirements";#N/A,#N/A,FALSE,"Capital Structure";#N/A,#N/A,FALSE,"Cost of Debt";#N/A,#N/A,FALSE,"Electric";#N/A,#N/A,FALSE,"Gas";#N/A,#N/A,FALSE,"CWC";#N/A,#N/A,FALSE,"Income Taxes"}</definedName>
    <definedName name="wrn.Schedule._.4." localSheetId="0" hidden="1">{"ERB1",#N/A,FALSE,"Electric";"ERB2",#N/A,FALSE,"Electric";"ERB3",#N/A,FALSE,"Electric";"ERB4",#N/A,FALSE,"Electric";"ERB5",#N/A,FALSE,"Electric"}</definedName>
    <definedName name="wrn.Schedule._.4." hidden="1">{"ERB1",#N/A,FALSE,"Electric";"ERB2",#N/A,FALSE,"Electric";"ERB3",#N/A,FALSE,"Electric";"ERB4",#N/A,FALSE,"Electric";"ERB5",#N/A,FALSE,"Electric"}</definedName>
    <definedName name="wrn.Schedule._.5." localSheetId="0" hidden="1">{"EE1",#N/A,FALSE,"Electric";"EE2",#N/A,FALSE,"Electric";"EE3",#N/A,FALSE,"Electric";"EE4",#N/A,FALSE,"Electric";"EE5",#N/A,FALSE,"Electric"}</definedName>
    <definedName name="wrn.Schedule._.5." hidden="1">{"EE1",#N/A,FALSE,"Electric";"EE2",#N/A,FALSE,"Electric";"EE3",#N/A,FALSE,"Electric";"EE4",#N/A,FALSE,"Electric";"EE5",#N/A,FALSE,"Electric"}</definedName>
    <definedName name="y">#REF!</definedName>
    <definedName name="ZoneCod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69" i="4" l="1"/>
  <c r="F67" i="4"/>
  <c r="F65" i="4"/>
  <c r="F63" i="4"/>
  <c r="F61" i="4"/>
  <c r="F59" i="4"/>
  <c r="F57" i="4"/>
  <c r="F55" i="4"/>
  <c r="F53" i="4"/>
  <c r="F52" i="4"/>
  <c r="F50" i="4"/>
  <c r="F48" i="4"/>
  <c r="F41" i="4"/>
  <c r="M93" i="4"/>
  <c r="M91" i="4"/>
  <c r="F93" i="4"/>
  <c r="F92" i="4"/>
  <c r="F90" i="4"/>
  <c r="F89" i="4"/>
  <c r="M53" i="4"/>
  <c r="M59" i="4"/>
  <c r="F30" i="4"/>
  <c r="M19" i="4"/>
  <c r="M20" i="4"/>
  <c r="M18" i="4"/>
  <c r="F19" i="4"/>
  <c r="F20" i="4"/>
  <c r="F18" i="4"/>
  <c r="F148" i="4" l="1"/>
  <c r="F133" i="4"/>
  <c r="M146" i="4"/>
  <c r="F146" i="4"/>
  <c r="F145" i="4"/>
  <c r="F144" i="4"/>
  <c r="G143" i="4"/>
  <c r="F143" i="4" s="1"/>
  <c r="F142" i="4"/>
  <c r="M141" i="4"/>
  <c r="M140" i="4"/>
  <c r="F139" i="4"/>
  <c r="F138" i="4"/>
  <c r="M137" i="4"/>
  <c r="F137" i="4"/>
  <c r="F136" i="4"/>
  <c r="M135" i="4"/>
  <c r="F135" i="4"/>
  <c r="F134" i="4"/>
  <c r="M133" i="4"/>
  <c r="F132" i="4"/>
  <c r="F131" i="4"/>
  <c r="F10" i="4"/>
  <c r="M37" i="4"/>
  <c r="M33" i="4"/>
  <c r="M32" i="4"/>
  <c r="M29" i="4"/>
  <c r="F37" i="4"/>
  <c r="F32" i="4"/>
  <c r="M10" i="4" l="1"/>
  <c r="M11" i="4"/>
  <c r="F9" i="4"/>
  <c r="F147" i="4"/>
  <c r="F11" i="4"/>
  <c r="F12" i="4"/>
  <c r="F13" i="4"/>
  <c r="F14" i="4"/>
  <c r="F16" i="4"/>
  <c r="F22" i="4"/>
  <c r="F29" i="4"/>
  <c r="F33" i="4"/>
  <c r="F45" i="4"/>
  <c r="F8" i="4"/>
  <c r="M12" i="4"/>
  <c r="M9" i="4"/>
  <c r="F130" i="4"/>
  <c r="M14" i="4"/>
  <c r="G31" i="4"/>
  <c r="F31" i="4" s="1"/>
  <c r="M31" i="4"/>
  <c r="N31" i="4"/>
  <c r="F94" i="4"/>
  <c r="F95" i="4"/>
  <c r="M95" i="4"/>
  <c r="F98" i="4"/>
  <c r="M98" i="4"/>
  <c r="F99" i="4"/>
  <c r="M99" i="4"/>
  <c r="F100" i="4"/>
  <c r="F101" i="4"/>
  <c r="G102" i="4"/>
  <c r="F102" i="4" s="1"/>
  <c r="F106" i="4"/>
  <c r="F115" i="4"/>
  <c r="F116" i="4"/>
  <c r="F119" i="4"/>
  <c r="F120" i="4"/>
  <c r="F121" i="4"/>
  <c r="F125"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Zachary Ross</author>
    <author>tc={16840CD0-879D-424C-8A38-F139869A8951}</author>
    <author>tc={56EDE546-31AA-4EFD-BBDB-6C29985F0D02}</author>
  </authors>
  <commentList>
    <comment ref="I45" authorId="0" shapeId="0" xr:uid="{C3751CA2-F8AD-45FD-A871-BF2DF5C3A3C6}">
      <text>
        <r>
          <rPr>
            <b/>
            <sz val="9"/>
            <color indexed="81"/>
            <rFont val="Tahoma"/>
            <family val="2"/>
          </rPr>
          <t>Zachary Ross:</t>
        </r>
        <r>
          <rPr>
            <sz val="9"/>
            <color indexed="81"/>
            <rFont val="Tahoma"/>
            <family val="2"/>
          </rPr>
          <t xml:space="preserve">
NPSO value is lighting-specific and not duplicative of portfolio-wide residential NPSO</t>
        </r>
      </text>
    </comment>
    <comment ref="D87" authorId="1" shapeId="0" xr:uid="{16840CD0-879D-424C-8A38-F139869A8951}">
      <text>
        <t>[Threaded comment]
Your version of Excel allows you to read this threaded comment; however, any edits to it will get removed if the file is opened in a newer version of Excel. Learn more: https://go.microsoft.com/fwlink/?linkid=870924
Comment:
    Including but not limited to: advanced power strips, door sweeps, exterior standard LEDs, faucet aerators, pipe insulation, showerheads, specialty LEDs, standard LEDs</t>
      </text>
    </comment>
    <comment ref="D88" authorId="2" shapeId="0" xr:uid="{56EDE546-31AA-4EFD-BBDB-6C29985F0D02}">
      <text>
        <t>[Threaded comment]
Your version of Excel allows you to read this threaded comment; however, any edits to it will get removed if the file is opened in a newer version of Excel. Learn more: https://go.microsoft.com/fwlink/?linkid=870924
Comment:
    Including but not limited to: bath fans, energy recovery ventilators, etc.
Does not include HVAC systems.</t>
      </text>
    </comment>
    <comment ref="I110" authorId="0" shapeId="0" xr:uid="{EA182EF4-85C4-4CE0-BF12-C1773C46DBEA}">
      <text>
        <r>
          <rPr>
            <b/>
            <sz val="9"/>
            <color indexed="81"/>
            <rFont val="Tahoma"/>
            <family val="2"/>
          </rPr>
          <t>Zachary Ross:</t>
        </r>
        <r>
          <rPr>
            <sz val="9"/>
            <color indexed="81"/>
            <rFont val="Tahoma"/>
            <family val="2"/>
          </rPr>
          <t xml:space="preserve">
This value is a multiplier on net savings and is not additive to NTGRs.</t>
        </r>
      </text>
    </comment>
    <comment ref="P110" authorId="0" shapeId="0" xr:uid="{DD20B1AB-5DF7-42E9-A60B-9B519F2299FA}">
      <text>
        <r>
          <rPr>
            <b/>
            <sz val="9"/>
            <color indexed="81"/>
            <rFont val="Tahoma"/>
            <family val="2"/>
          </rPr>
          <t>Zachary Ross:</t>
        </r>
        <r>
          <rPr>
            <sz val="9"/>
            <color indexed="81"/>
            <rFont val="Tahoma"/>
            <family val="2"/>
          </rPr>
          <t xml:space="preserve">
This value is a multiplier on net savings and is not additive to NTGRs.</t>
        </r>
      </text>
    </comment>
    <comment ref="I130" authorId="0" shapeId="0" xr:uid="{446BDD65-95CD-4DA0-8DC5-0A27083C7511}">
      <text>
        <r>
          <rPr>
            <b/>
            <sz val="9"/>
            <color indexed="81"/>
            <rFont val="Tahoma"/>
            <family val="2"/>
          </rPr>
          <t>Zachary Ross:</t>
        </r>
        <r>
          <rPr>
            <sz val="9"/>
            <color indexed="81"/>
            <rFont val="Tahoma"/>
            <family val="2"/>
          </rPr>
          <t xml:space="preserve">
NPSO value is lighting-specific and not duplicative of portfolio-wide residential NPSO</t>
        </r>
      </text>
    </comment>
  </commentList>
</comments>
</file>

<file path=xl/sharedStrings.xml><?xml version="1.0" encoding="utf-8"?>
<sst xmlns="http://schemas.openxmlformats.org/spreadsheetml/2006/main" count="2041" uniqueCount="277">
  <si>
    <t>N/A</t>
  </si>
  <si>
    <t>HVAC</t>
  </si>
  <si>
    <t>Brushless Motors</t>
  </si>
  <si>
    <t>Rationale</t>
  </si>
  <si>
    <t>Appliance Recycling</t>
  </si>
  <si>
    <t>Small Business Direct Install</t>
  </si>
  <si>
    <t>E FR</t>
  </si>
  <si>
    <t>E Part SO</t>
  </si>
  <si>
    <t>E Non-Part SO</t>
  </si>
  <si>
    <t>G FR</t>
  </si>
  <si>
    <t>G Part SO</t>
  </si>
  <si>
    <t>G Non-Part SO</t>
  </si>
  <si>
    <t>Refrigerator</t>
  </si>
  <si>
    <t>Freezer</t>
  </si>
  <si>
    <t>Green Nozzles</t>
  </si>
  <si>
    <t>Most recent AIC specific value available</t>
  </si>
  <si>
    <t>PY5 (SO) and PY6 (FR) evaluations</t>
  </si>
  <si>
    <t>Residential</t>
  </si>
  <si>
    <t>Measure</t>
  </si>
  <si>
    <t>Electric Source(s)</t>
  </si>
  <si>
    <t>Gas Source(s)</t>
  </si>
  <si>
    <t>Core Program Lighting</t>
  </si>
  <si>
    <t>Core Program HVAC</t>
  </si>
  <si>
    <t>Core Program Leak Survey</t>
  </si>
  <si>
    <t>Core Program Specialty</t>
  </si>
  <si>
    <t>Core Program Steam Trap</t>
  </si>
  <si>
    <t>Core Program VFD</t>
  </si>
  <si>
    <t>Behavior Modification</t>
  </si>
  <si>
    <t>Savings determined through billing analysis</t>
  </si>
  <si>
    <t>PY8 Evaluation - Part Self-Report</t>
  </si>
  <si>
    <t>All Measures</t>
  </si>
  <si>
    <t>All Projects</t>
  </si>
  <si>
    <t>LEDs (In-Unit)</t>
  </si>
  <si>
    <t>Programmable Thermostat (In-Unit)</t>
  </si>
  <si>
    <t>Faucet Aerators (In-Unit)</t>
  </si>
  <si>
    <t>Showerheads (In-Unit)</t>
  </si>
  <si>
    <t>Combined Heat and Power (CHP)</t>
  </si>
  <si>
    <t>SEER 16+ CAC/HP (RB) [Ducted]</t>
  </si>
  <si>
    <t>SEER 16+ CAC/HP (ER) [Ducted]</t>
  </si>
  <si>
    <t>Initiative</t>
  </si>
  <si>
    <t>Advanced Power Strips (In-Unit)</t>
  </si>
  <si>
    <t>Pipe Wrap (In-Unit)</t>
  </si>
  <si>
    <t>Retail Products</t>
  </si>
  <si>
    <t>Pool Pumps</t>
  </si>
  <si>
    <t xml:space="preserve">Common Area Lighting (LEDs) </t>
  </si>
  <si>
    <t>Streetlighting</t>
  </si>
  <si>
    <t xml:space="preserve">Public Housing </t>
  </si>
  <si>
    <t xml:space="preserve">Participants have no ability to implement without AIC assistance. </t>
  </si>
  <si>
    <t>Evaluation Team Recommendation (see rationale)</t>
  </si>
  <si>
    <t>Most recent AIC specific value that can reasonably be applied to this program</t>
  </si>
  <si>
    <t>NPSO</t>
  </si>
  <si>
    <t>SAG consensus on low income programs</t>
  </si>
  <si>
    <t>Most recent AIC specific MF direct install value available</t>
  </si>
  <si>
    <t>PY8 Evaluation - Part Self-Report for In-Unit Measures</t>
  </si>
  <si>
    <t>PY9 Evaluation - Non-Part Self Report</t>
  </si>
  <si>
    <t>PY8 Evaluation of the Midstream Lighting Program - Part Self-Report</t>
  </si>
  <si>
    <t>All Non-Income Qualified</t>
  </si>
  <si>
    <t>Program</t>
  </si>
  <si>
    <t>Business</t>
  </si>
  <si>
    <t>Custom</t>
  </si>
  <si>
    <t>Retro-Commissioning</t>
  </si>
  <si>
    <t>Standard</t>
  </si>
  <si>
    <t>SAG consensus</t>
  </si>
  <si>
    <t>Tier 1 Advanced Power Strips</t>
  </si>
  <si>
    <t>SAG consensus on low income programs; this NTGR will be applied to APS delivered through retailers serving income eligible customers</t>
  </si>
  <si>
    <t>PY8 Evaluation - Part Self-Report; IL-TRM V7.0 guidance on free-ridership for aerator savings</t>
  </si>
  <si>
    <t>PY8 Evaluation - Part Self-Report; IL-TRM V7.0 guidance on free-ridership for showerhead savings</t>
  </si>
  <si>
    <t>PY4 Evaluation - Part Self-Report &amp; 2018 Evaluation - NP Self-Report for NPSO</t>
  </si>
  <si>
    <t>2018 Evaluation - Participant Self-Report</t>
  </si>
  <si>
    <t>Utility-Owned Streetlighting</t>
  </si>
  <si>
    <t>Municipality-Owned Streetlighting</t>
  </si>
  <si>
    <t>Electric Recommended NTGRs</t>
  </si>
  <si>
    <t>Gas Recommended NTGRs</t>
  </si>
  <si>
    <t>Most recent AIC specific value</t>
  </si>
  <si>
    <t>Default value</t>
  </si>
  <si>
    <t>No AIC-specific research available</t>
  </si>
  <si>
    <t>Heat Pump Water Heaters</t>
  </si>
  <si>
    <t>CY2019 ComEd Recommendation for Heating &amp; Cooling Rebates</t>
  </si>
  <si>
    <t>SAG consensus value</t>
  </si>
  <si>
    <t>Clothes Washers</t>
  </si>
  <si>
    <t>Electric Clothes Dryers</t>
  </si>
  <si>
    <t>Air Purifiers</t>
  </si>
  <si>
    <t>Dehumidifiers</t>
  </si>
  <si>
    <t>Bathroom Vent Fans</t>
  </si>
  <si>
    <t>Water Dispensers</t>
  </si>
  <si>
    <t>Most recent Illinois-specific research available</t>
  </si>
  <si>
    <t>2020 Evaluation - Participant Self-Report</t>
  </si>
  <si>
    <t>Room Air Conditioner Recycling</t>
  </si>
  <si>
    <t>SAG-approved value for PY7 AIC Program</t>
  </si>
  <si>
    <t>Shower Restrictor Valve</t>
  </si>
  <si>
    <t>Air Sealing</t>
  </si>
  <si>
    <t>Most recent AIC-specific research available</t>
  </si>
  <si>
    <t>2020 Evaluation - Participant and Trade Ally Self-Report</t>
  </si>
  <si>
    <t>2019 Evaluation - Part Self-Report</t>
  </si>
  <si>
    <t>SAG consensus on low income programs; this NTGR will be applied to air purifiers delivered through retailers serving income eligible customers</t>
  </si>
  <si>
    <t>SAG consensus on low income programs; this NTGR will be applied to dehumidifiers delivered through retailers serving income eligible customers</t>
  </si>
  <si>
    <t>SAG consensus on low income programs; this NTGR will be applied to pool pumps delivered to customers in low-income neighborhoods</t>
  </si>
  <si>
    <t>SAG consensus on low income programs; this NTGR will be applied to refrigerators delivered to customers in low-income neighborhoods</t>
  </si>
  <si>
    <t>SAG consensus on low income programs; this NTGR will be applied to freezers delivered to customers in low-income neighborhoods</t>
  </si>
  <si>
    <t>SAG consensus on low income programs; this NTGR will be applied to clothes washers delivered to customers in low-income neighborhoods</t>
  </si>
  <si>
    <t>SAG consensus on low income programs; this NTGR will be applied to clothes dryers delivered to customers in low-income neighborhoods</t>
  </si>
  <si>
    <t>SAG consensus on low income programs; this NTGR will be applied to vent fans delivered to customers in low-income neighborhoods</t>
  </si>
  <si>
    <t>SAG consensus on low income programs; this NTGR will be applied to water dispensers delivered to customers in low-income neighborhoods</t>
  </si>
  <si>
    <t>Midstream HVAC</t>
  </si>
  <si>
    <t>Food Bank Community LED Distribution</t>
  </si>
  <si>
    <t>PY9 ComEd Research</t>
  </si>
  <si>
    <t>While recent AIC-specific values are available, the AIC initiative underwent a significant change in 2019 and expects to focus primarily on these project types moving forward. Due to very low participation in these channels for AIC historically, we do not have enough information to recommend an channel-specific NTGR using only AIC data, but also believe that there are likely very large differences between compressed air and non-compressed air RCx</t>
  </si>
  <si>
    <t>Compressed Air RCx and Industrial Refrigeration RCx</t>
  </si>
  <si>
    <t>Average of PY9 and 2019 AIC Part Self Report</t>
  </si>
  <si>
    <t>Average of recent AIC-specific research given small sample sizes</t>
  </si>
  <si>
    <t>Large Facilities RCx and RCx Lite</t>
  </si>
  <si>
    <t>Pool Pumps - Income Qualified</t>
  </si>
  <si>
    <t>Refrigerators - Income Qualified</t>
  </si>
  <si>
    <t>Freezers - Income Qualified</t>
  </si>
  <si>
    <t>Clothes Washers - Income Qualified</t>
  </si>
  <si>
    <t>Electric Clothes Dryers - Income Qualified</t>
  </si>
  <si>
    <t>Air Purifiers - Income Qualified</t>
  </si>
  <si>
    <t>LED Lighting - Income Qualified (Not including Big Box, DIY, or Warehouse)</t>
  </si>
  <si>
    <t>Dehumidifiers - Income Qualified</t>
  </si>
  <si>
    <t>Bathroom Vent Fans - Income Qualified</t>
  </si>
  <si>
    <t>Water Dispensers - Income Qualified</t>
  </si>
  <si>
    <t>Virtual Retro-Commissioning</t>
  </si>
  <si>
    <t>Refrigerators</t>
  </si>
  <si>
    <t>Freezers</t>
  </si>
  <si>
    <t>Tier 1 Advanced Power Strips - Income Qualified</t>
  </si>
  <si>
    <t>Advanced Thermostats - Income Qualified</t>
  </si>
  <si>
    <t>SAG consensus on low income programs; this NTGR will be applied to advanced thermostats delivered to customers in low-income neighborhoods</t>
  </si>
  <si>
    <t>Advanced Thermostats - Cooling</t>
  </si>
  <si>
    <t>Advanced Thermostats - Heating</t>
  </si>
  <si>
    <t>Air Sealing (when insulation is also installed)</t>
  </si>
  <si>
    <t>All Other Measures</t>
  </si>
  <si>
    <t>Core Program HVAC - Thermostats</t>
  </si>
  <si>
    <t>Channel</t>
  </si>
  <si>
    <t>Standard Prescriptive/Public</t>
  </si>
  <si>
    <t>Small Business Energy Performance</t>
  </si>
  <si>
    <t>All measures</t>
  </si>
  <si>
    <t>Refrigeration Measures</t>
  </si>
  <si>
    <t>Direct Distribution Efficient Products</t>
  </si>
  <si>
    <t>School Kits</t>
  </si>
  <si>
    <t>Income Qualified</t>
  </si>
  <si>
    <t>ENERGY STAR Dishwasher</t>
  </si>
  <si>
    <t>Heat Pump Clothes Dryer</t>
  </si>
  <si>
    <t>Market Rate Multifamily</t>
  </si>
  <si>
    <t>Direct Install</t>
  </si>
  <si>
    <t>Heat Pumps</t>
  </si>
  <si>
    <t>Whole Building</t>
  </si>
  <si>
    <t>Market Rate Single Family</t>
  </si>
  <si>
    <t>Home Efficiency</t>
  </si>
  <si>
    <t>Residential Market Transformation</t>
  </si>
  <si>
    <t>Efficient Choice Tool</t>
  </si>
  <si>
    <t>Business Market Transformation</t>
  </si>
  <si>
    <t>Midstream</t>
  </si>
  <si>
    <t>Midstream Lighting</t>
  </si>
  <si>
    <t>Statewide Midstream Food Service</t>
  </si>
  <si>
    <t>Small Business</t>
  </si>
  <si>
    <t>Advanced Thermostats with TOU</t>
  </si>
  <si>
    <t>One Stop Shop for Homeless Facilities</t>
  </si>
  <si>
    <t>Smart Home Engagement</t>
  </si>
  <si>
    <t>Voltage Optimization</t>
  </si>
  <si>
    <t>Lighting &amp; Lighting Control Measures</t>
  </si>
  <si>
    <t>See discussion slide deck from 2020 NTG Meeting #4</t>
  </si>
  <si>
    <t>Program design does not require application of NTGR.</t>
  </si>
  <si>
    <t>Program now only targets schools with high density of low income students</t>
  </si>
  <si>
    <t>All Channels</t>
  </si>
  <si>
    <t>Default value in absence of available research/for pilot.</t>
  </si>
  <si>
    <t>While focused on nonresidential facilities, evaluator judgement is that the SAG consensus on low income programs should apply here as well.</t>
  </si>
  <si>
    <t>Default value in absence of available research.</t>
  </si>
  <si>
    <t>Public/Private</t>
  </si>
  <si>
    <t>Insulation</t>
  </si>
  <si>
    <t>ENERGY STAR Room AC</t>
  </si>
  <si>
    <t>Heat Pump Clothes Dryer (Income Qualified)</t>
  </si>
  <si>
    <t>ENERGY STAR Room AC (Income Qualified)</t>
  </si>
  <si>
    <t>2018 ComEd evaluation of ES Appliance Rebate Program</t>
  </si>
  <si>
    <t>Same as 2021 recommendation - do not have value for SO</t>
  </si>
  <si>
    <t>Linear Fluorescents and Fixtures</t>
  </si>
  <si>
    <t>Advanced Thermostats</t>
  </si>
  <si>
    <t>Online Store</t>
  </si>
  <si>
    <t>ENERGY STAR Dishwasher (Income Qualified)</t>
  </si>
  <si>
    <t>Direct Distribution of Efficient Products</t>
  </si>
  <si>
    <t>PY9 Evaluation of HEA Program - Part Self-Report</t>
  </si>
  <si>
    <t>Most appropriate Illinois-specific value that can be reasonably applied to this program</t>
  </si>
  <si>
    <t>LEDs (non-IQ)</t>
  </si>
  <si>
    <t>LED Fixtures and Lamps</t>
  </si>
  <si>
    <t>Most recent AIC specific value available; IL-TRM V9.0 guidance</t>
  </si>
  <si>
    <t>Building Operator Certification</t>
  </si>
  <si>
    <t>Building Operator Certification (Prescriptive)</t>
  </si>
  <si>
    <t>Ongoing Custom BOC research for 2021 will continue to include researched attribution in accordance with IL NTG Protocols.</t>
  </si>
  <si>
    <t>CY2021 ComEd VCx NTG Research</t>
  </si>
  <si>
    <t>Most recent Illinois-specific research available; while ComEd program is more mature than AIC program this value appears more defensible than the previously assumed 1.00</t>
  </si>
  <si>
    <t>Market transformation attribution discussions are proceeding along a parallel path at the present time; N/A does not mean that no attribution adjustment will be applied, but that no net-to-gross ratio will be applied.</t>
  </si>
  <si>
    <t>Smart Home Engagement (Income Qualified)</t>
  </si>
  <si>
    <t>Policy manual default</t>
  </si>
  <si>
    <t>Most recent AIC specific value available is appropriate for electric but not for gas measures. Recommend policy manual default for gas.</t>
  </si>
  <si>
    <t>POP Retail Products and Online Marketplace</t>
  </si>
  <si>
    <t>Dishwashers</t>
  </si>
  <si>
    <t>Based on ComEd ECT research</t>
  </si>
  <si>
    <t>Direct Install Measures</t>
  </si>
  <si>
    <t>Stakeholder negotiated value locked through 2025 program year.</t>
  </si>
  <si>
    <t>LED Lighting - Income Qualified (In Big Box, DIY, or Warehouse)</t>
  </si>
  <si>
    <t>LED Lighting - Market Rate</t>
  </si>
  <si>
    <t>Stakeholder negotiated value locked through 2025 program year. Determination of "Income Qualified" to be consistent with stakeholder agreement memorialized in IL-TRM.</t>
  </si>
  <si>
    <t>Stakeholder negotiated value locked through 2025 program year, includes thrift and dollar stores. Determination of "Income Qualified" to be consistent with stakeholder agreement memorialized in IL-TRM.</t>
  </si>
  <si>
    <t>EV Chargers</t>
  </si>
  <si>
    <t>EV Chargers - Income Qualified</t>
  </si>
  <si>
    <t xml:space="preserve">HPWH </t>
  </si>
  <si>
    <t>HPWH - Income Qualified</t>
  </si>
  <si>
    <t xml:space="preserve">Televisions </t>
  </si>
  <si>
    <t>Televisions - Income Qualified</t>
  </si>
  <si>
    <t>Low-E and Triple Pane Windows</t>
  </si>
  <si>
    <t>Low-E and Triple Pane Windows - Income Qualified</t>
  </si>
  <si>
    <t>Weatherization + DHW Measures (Gaskets, Aerators, Showerheads, Pipe Insulation, Weatherstripping)</t>
  </si>
  <si>
    <t>Weatherization + DHW Measures - Income Qualified</t>
  </si>
  <si>
    <t>The SBEP channel currently targets only disadvantaged communities and serves only small businesses. Based on SAG Policy Manual Subcommitee discussion leading to the institution of the "NTG for Disadvantaged Areas" policy, SAG members reached consensus that programs delivering services to small business customers located in these areas could receive a NTGR of 100%. The extensive rules detailed in the policy reflect the need to disaggregate existing programs into disadvantaged and non-disadvantaged customer types. SBEP, however, serves only disadvantaged customers and therefore the entire channel should use a NTGR of 100% in all cases.</t>
  </si>
  <si>
    <t>PY8 AIC Multifamily participant survey; 2023 AIC Market Rate Multifamily property manager survey</t>
  </si>
  <si>
    <t>2023 AIC Multifamily Market Rate property manager survey</t>
  </si>
  <si>
    <t>2023 AIC Market Rate Multifamily property manager survey</t>
  </si>
  <si>
    <t>High School Innovation</t>
  </si>
  <si>
    <t>Program only targets schools with high density of low income students</t>
  </si>
  <si>
    <t>All Initiatives</t>
  </si>
  <si>
    <t>Business/Residential</t>
  </si>
  <si>
    <t>All Projects consistent with Disadvantaged Areas NTG Policy</t>
  </si>
  <si>
    <t>Policy Manual 3.0 Disadvantaged Areas NTG Policy defines a NTG of 1.0 for all projects meeting certain criteria and located in disadvantaged areas</t>
  </si>
  <si>
    <t>Virtual SEM</t>
  </si>
  <si>
    <t>Other Small HVAC Measures</t>
  </si>
  <si>
    <t>Custom Initiative NTG recommendation</t>
  </si>
  <si>
    <t>Recommend to use Custom Initiative NTG value in absence of CHP-specific research</t>
  </si>
  <si>
    <t>IL-TRM V12.0 BOC measure is defined in terms of net savings.</t>
  </si>
  <si>
    <t>E TA SO</t>
  </si>
  <si>
    <t>G TA SO</t>
  </si>
  <si>
    <t>2018 Evaluation - Part Self-Report for FR &amp; 2023 Evaluation - TA SO for SO</t>
  </si>
  <si>
    <t>Advanced Power Strips</t>
  </si>
  <si>
    <t>2022 AIC ECT participant survey</t>
  </si>
  <si>
    <t>Most recent AIC-specific research available; See discussion slide deck from 2020 NTG Meeting #4</t>
  </si>
  <si>
    <t>2022 AIC ECT participant survey, modified per Evaluation Team Recommendation (see rationale)</t>
  </si>
  <si>
    <t>2023 SAG consensus</t>
  </si>
  <si>
    <t>Gas Clothes Dryers</t>
  </si>
  <si>
    <t>Gas Water Heaters</t>
  </si>
  <si>
    <t>Weighted average AIC ECT NTG research</t>
  </si>
  <si>
    <t xml:space="preserve">Weighted average AIC ECT NTG research </t>
  </si>
  <si>
    <t>Evaluation Team Recommendation</t>
  </si>
  <si>
    <t>Room Air Conditioners</t>
  </si>
  <si>
    <t>Televisions</t>
  </si>
  <si>
    <t>PY4 Evaluation - Part Self-Report &amp; 2023 Evaluation - NP Self-Report for NPSO</t>
  </si>
  <si>
    <t>2019 Evaluation - Part Self-Report &amp; 2023 Evaluation - NP Self-Report for NPSO</t>
  </si>
  <si>
    <t>Average of PY9 and 2019 AIC Part Self Report &amp; 2023 Evaluation - NP Self-Report for NPSO</t>
  </si>
  <si>
    <t>PY9 ComEd Research  &amp; 2023 Evaluation - NP Self-Report for NPSO</t>
  </si>
  <si>
    <t>Evaluation team recommendation based on SAG discussion</t>
  </si>
  <si>
    <t>Air Conditioners &amp; Heat Pumps</t>
  </si>
  <si>
    <t>Other Measures</t>
  </si>
  <si>
    <t>SAG default value</t>
  </si>
  <si>
    <t>Evaluation team recommendation based on discussion and review of AIC and ComEd results as well as secondary research</t>
  </si>
  <si>
    <t>Air Conditioners and Heat Pumps</t>
  </si>
  <si>
    <t>Gas Furnaces</t>
  </si>
  <si>
    <t xml:space="preserve">AIC 2025 NTGR Recommendations </t>
  </si>
  <si>
    <t>Final Recommended 2024 Electric Value</t>
  </si>
  <si>
    <t>Recommended 2025 Electric Value</t>
  </si>
  <si>
    <t>Final Recommended 2024 Gas Value</t>
  </si>
  <si>
    <t>Recommended 2025 Gas Value</t>
  </si>
  <si>
    <t>FR: 2019 ComEd BILD research, NPSO: 2023 AIC research</t>
  </si>
  <si>
    <t>Applied SAG consensus value for other midstream lighting measures</t>
  </si>
  <si>
    <t>Custom Incentives</t>
  </si>
  <si>
    <t>New Construction Lighting</t>
  </si>
  <si>
    <t>Draft Recommendations - August 30, 2024</t>
  </si>
  <si>
    <t>FR &amp; PSO: 2023 Evaluation - Participant Self-Report, NPSO: 2023 Evaluation - NP Self-Report for NPSO</t>
  </si>
  <si>
    <t>Past Programs Not Currently Planned for 2025</t>
  </si>
  <si>
    <t>2023 Evaluation - Part Self-Report for FR &amp; 2023 Evaluation - TA SO for SO</t>
  </si>
  <si>
    <t>Draft results, research still open for comment and not ready for discussion</t>
  </si>
  <si>
    <t>2020 Evaluation - Part Self-Report for FR &amp; 2024 Evaluation - TA SO for SO</t>
  </si>
  <si>
    <t>Updated values or new recommendation ready for discussion</t>
  </si>
  <si>
    <t>2024 Evaluation - Part Self-Report for FR &amp; 2023 Evaluation - NP Self-Report for NPSO</t>
  </si>
  <si>
    <t>2024 Evaluation - Part Self-Report for FR and PSO</t>
  </si>
  <si>
    <t>FR from 2018 ComEd ES Rebate participant survey; PSO from 2024 Evaluation</t>
  </si>
  <si>
    <t>2024 Evaluation - Midstream Protocol for FR</t>
  </si>
  <si>
    <t>2023 and 2024 Evaluation - Part Self-Report for FR and PSO - 2023 Evaluation - NP Self-Report for NPSO</t>
  </si>
  <si>
    <t>PY4 Evaluation - Part Self-Report for FR, 2024 Evaluation for PSO</t>
  </si>
  <si>
    <t>2018 Evaluation - Part Self-Report for FR, 2024 Evaluation for PSO</t>
  </si>
  <si>
    <t>FR from 2018 ComEd ES Appliance Rebate evaluation; 2024 Evaluation for PSO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</si>
</sst>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x14ac:knownFonts="1">
    <font>
      <sz val="11"/>
      <color theme="1"/>
      <name val="Calibri"/>
      <family val="2"/>
      <scheme val="minor"/>
    </font>
    <font>
      <sz val="11"/>
      <color theme="1"/>
      <name val="Calibri"/>
      <family val="2"/>
      <scheme val="minor"/>
    </font>
    <font>
      <sz val="10"/>
      <color theme="1"/>
      <name val="Franklin Gothic Book"/>
      <family val="2"/>
    </font>
    <font>
      <sz val="9"/>
      <color indexed="81"/>
      <name val="Tahoma"/>
      <family val="2"/>
    </font>
    <font>
      <b/>
      <sz val="9"/>
      <color indexed="81"/>
      <name val="Tahoma"/>
      <family val="2"/>
    </font>
    <font>
      <sz val="10"/>
      <color rgb="FF000000"/>
      <name val="Franklin Gothic Book"/>
      <family val="2"/>
    </font>
    <font>
      <sz val="10"/>
      <color rgb="FFFFFFFF"/>
      <name val="Franklin Gothic Medium"/>
      <family val="2"/>
    </font>
    <font>
      <sz val="10"/>
      <name val="Franklin Gothic Medium"/>
      <family val="2"/>
    </font>
    <font>
      <i/>
      <sz val="10"/>
      <name val="Franklin Gothic Book"/>
      <family val="2"/>
    </font>
    <font>
      <sz val="10"/>
      <name val="Franklin Gothic Book"/>
      <family val="2"/>
    </font>
  </fonts>
  <fills count="9">
    <fill>
      <patternFill patternType="none"/>
    </fill>
    <fill>
      <patternFill patternType="gray125"/>
    </fill>
    <fill>
      <patternFill patternType="solid">
        <fgColor rgb="FF053572"/>
        <bgColor indexed="64"/>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rgb="FF92D050"/>
        <bgColor indexed="64"/>
      </patternFill>
    </fill>
    <fill>
      <patternFill patternType="solid">
        <fgColor rgb="FFFFFFC5"/>
        <bgColor indexed="64"/>
      </patternFill>
    </fill>
    <fill>
      <patternFill patternType="solid">
        <fgColor theme="0"/>
        <bgColor indexed="64"/>
      </patternFill>
    </fill>
  </fills>
  <borders count="11">
    <border>
      <left/>
      <right/>
      <top/>
      <bottom/>
      <diagonal/>
    </border>
    <border>
      <left style="thin">
        <color rgb="FF4D4D4F"/>
      </left>
      <right style="thin">
        <color rgb="FF4D4D4F"/>
      </right>
      <top style="thin">
        <color rgb="FF4D4D4F"/>
      </top>
      <bottom style="thin">
        <color rgb="FF4D4D4F"/>
      </bottom>
      <diagonal/>
    </border>
    <border>
      <left style="thin">
        <color rgb="FF4D4D4F"/>
      </left>
      <right/>
      <top style="thin">
        <color rgb="FF4D4D4F"/>
      </top>
      <bottom style="thin">
        <color rgb="FF4D4D4F"/>
      </bottom>
      <diagonal/>
    </border>
    <border>
      <left/>
      <right/>
      <top style="thin">
        <color rgb="FF4D4D4F"/>
      </top>
      <bottom style="thin">
        <color rgb="FF4D4D4F"/>
      </bottom>
      <diagonal/>
    </border>
    <border>
      <left/>
      <right style="thin">
        <color rgb="FF4D4D4F"/>
      </right>
      <top style="thin">
        <color rgb="FF4D4D4F"/>
      </top>
      <bottom style="thin">
        <color rgb="FF4D4D4F"/>
      </bottom>
      <diagonal/>
    </border>
    <border>
      <left style="thin">
        <color rgb="FF4D4D4F"/>
      </left>
      <right style="thin">
        <color rgb="FF4D4D4F"/>
      </right>
      <top style="thin">
        <color rgb="FF4D4D4F"/>
      </top>
      <bottom/>
      <diagonal/>
    </border>
    <border>
      <left style="thin">
        <color indexed="64"/>
      </left>
      <right style="thin">
        <color indexed="64"/>
      </right>
      <top style="thin">
        <color indexed="64"/>
      </top>
      <bottom/>
      <diagonal/>
    </border>
    <border>
      <left style="thin">
        <color rgb="FF4D4D4F"/>
      </left>
      <right style="thin">
        <color rgb="FF4D4D4F"/>
      </right>
      <top/>
      <bottom/>
      <diagonal/>
    </border>
    <border>
      <left style="thin">
        <color rgb="FF4D4D4F"/>
      </left>
      <right/>
      <top style="thin">
        <color rgb="FF4D4D4F"/>
      </top>
      <bottom/>
      <diagonal/>
    </border>
    <border>
      <left style="thin">
        <color rgb="FF4D4D4F"/>
      </left>
      <right style="thin">
        <color rgb="FF4D4D4F"/>
      </right>
      <top/>
      <bottom style="thin">
        <color rgb="FF4D4D4F"/>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75">
    <xf numFmtId="0" fontId="0" fillId="0" borderId="0" xfId="0"/>
    <xf numFmtId="0" fontId="2" fillId="0" borderId="0" xfId="0" applyFont="1" applyAlignment="1">
      <alignment vertical="center"/>
    </xf>
    <xf numFmtId="20" fontId="2" fillId="0" borderId="0" xfId="0" applyNumberFormat="1" applyFont="1" applyAlignment="1">
      <alignment horizontal="center" vertical="center"/>
    </xf>
    <xf numFmtId="0" fontId="2" fillId="0" borderId="0" xfId="0" applyFont="1" applyAlignment="1">
      <alignment horizontal="center" vertical="center"/>
    </xf>
    <xf numFmtId="20" fontId="2" fillId="0" borderId="0" xfId="0" applyNumberFormat="1" applyFont="1" applyAlignment="1">
      <alignment vertical="center"/>
    </xf>
    <xf numFmtId="164" fontId="5" fillId="0" borderId="1" xfId="1" applyNumberFormat="1" applyFont="1" applyFill="1" applyBorder="1" applyAlignment="1">
      <alignment horizontal="center" vertical="center"/>
    </xf>
    <xf numFmtId="164" fontId="5" fillId="0" borderId="1" xfId="1" applyNumberFormat="1" applyFont="1" applyFill="1" applyBorder="1" applyAlignment="1">
      <alignment horizontal="left" vertical="center"/>
    </xf>
    <xf numFmtId="0" fontId="7" fillId="0" borderId="0" xfId="0" applyFont="1" applyAlignment="1">
      <alignment vertical="center"/>
    </xf>
    <xf numFmtId="0" fontId="8" fillId="0" borderId="0" xfId="0" applyFont="1" applyAlignment="1">
      <alignment vertical="center"/>
    </xf>
    <xf numFmtId="0" fontId="2" fillId="0" borderId="0" xfId="0" applyFont="1" applyAlignment="1">
      <alignment horizontal="left" vertical="center"/>
    </xf>
    <xf numFmtId="0" fontId="5" fillId="0" borderId="1" xfId="0" applyFont="1" applyBorder="1" applyAlignment="1">
      <alignment vertical="center"/>
    </xf>
    <xf numFmtId="0" fontId="5" fillId="0" borderId="1" xfId="0" applyFont="1" applyBorder="1" applyAlignment="1">
      <alignment horizontal="left" vertical="center"/>
    </xf>
    <xf numFmtId="0" fontId="2" fillId="0" borderId="0" xfId="0" applyFont="1" applyAlignment="1">
      <alignment horizontal="center" vertical="center" wrapText="1"/>
    </xf>
    <xf numFmtId="0" fontId="9" fillId="0" borderId="6" xfId="0" applyFont="1" applyBorder="1" applyAlignment="1">
      <alignment vertical="center"/>
    </xf>
    <xf numFmtId="0" fontId="9" fillId="0" borderId="6" xfId="0" applyFont="1" applyBorder="1" applyAlignment="1">
      <alignment horizontal="left" vertical="center"/>
    </xf>
    <xf numFmtId="164" fontId="9" fillId="0" borderId="6" xfId="1" applyNumberFormat="1" applyFont="1" applyFill="1" applyBorder="1" applyAlignment="1">
      <alignment horizontal="center" vertical="center"/>
    </xf>
    <xf numFmtId="164" fontId="9" fillId="0" borderId="6" xfId="0" applyNumberFormat="1" applyFont="1" applyBorder="1" applyAlignment="1">
      <alignment horizontal="center" vertical="center"/>
    </xf>
    <xf numFmtId="0" fontId="6" fillId="2" borderId="5" xfId="0" applyFont="1" applyFill="1" applyBorder="1" applyAlignment="1">
      <alignment horizontal="center" wrapText="1"/>
    </xf>
    <xf numFmtId="0" fontId="6" fillId="3" borderId="5" xfId="0" applyFont="1" applyFill="1" applyBorder="1" applyAlignment="1">
      <alignment horizontal="center" wrapText="1"/>
    </xf>
    <xf numFmtId="0" fontId="6" fillId="4" borderId="7" xfId="0" applyFont="1" applyFill="1" applyBorder="1" applyAlignment="1">
      <alignment horizontal="center" wrapText="1"/>
    </xf>
    <xf numFmtId="0" fontId="6" fillId="4" borderId="7" xfId="0" applyFont="1" applyFill="1" applyBorder="1" applyAlignment="1">
      <alignment horizontal="left" wrapText="1"/>
    </xf>
    <xf numFmtId="0" fontId="6" fillId="5" borderId="7" xfId="0" applyFont="1" applyFill="1" applyBorder="1" applyAlignment="1">
      <alignment horizontal="center" wrapText="1"/>
    </xf>
    <xf numFmtId="0" fontId="6" fillId="5" borderId="7" xfId="0" applyFont="1" applyFill="1" applyBorder="1" applyAlignment="1">
      <alignment horizontal="left" wrapText="1"/>
    </xf>
    <xf numFmtId="0" fontId="6" fillId="3" borderId="8" xfId="0" applyFont="1" applyFill="1" applyBorder="1" applyAlignment="1">
      <alignment horizontal="center" wrapText="1"/>
    </xf>
    <xf numFmtId="10" fontId="5" fillId="0" borderId="1" xfId="1" applyNumberFormat="1" applyFont="1" applyFill="1" applyBorder="1" applyAlignment="1">
      <alignment horizontal="center" vertical="center"/>
    </xf>
    <xf numFmtId="10" fontId="5" fillId="0" borderId="1" xfId="0" applyNumberFormat="1" applyFont="1" applyBorder="1" applyAlignment="1">
      <alignment horizontal="center" vertical="center"/>
    </xf>
    <xf numFmtId="164" fontId="5" fillId="0" borderId="1" xfId="0" applyNumberFormat="1" applyFont="1" applyBorder="1" applyAlignment="1">
      <alignment horizontal="center" vertical="center"/>
    </xf>
    <xf numFmtId="0" fontId="5" fillId="0" borderId="2" xfId="0" applyFont="1" applyBorder="1" applyAlignment="1">
      <alignment vertical="center"/>
    </xf>
    <xf numFmtId="164" fontId="5" fillId="0" borderId="4" xfId="1" applyNumberFormat="1" applyFont="1" applyFill="1" applyBorder="1" applyAlignment="1">
      <alignment horizontal="center" vertical="center"/>
    </xf>
    <xf numFmtId="164" fontId="5" fillId="0" borderId="9" xfId="1" applyNumberFormat="1" applyFont="1" applyFill="1" applyBorder="1" applyAlignment="1">
      <alignment horizontal="left" vertical="center"/>
    </xf>
    <xf numFmtId="164" fontId="5" fillId="0" borderId="5" xfId="1" applyNumberFormat="1" applyFont="1" applyFill="1" applyBorder="1" applyAlignment="1">
      <alignment horizontal="center" vertical="center"/>
    </xf>
    <xf numFmtId="164" fontId="5" fillId="0" borderId="9" xfId="1" applyNumberFormat="1" applyFont="1" applyFill="1" applyBorder="1" applyAlignment="1">
      <alignment horizontal="center" vertical="center"/>
    </xf>
    <xf numFmtId="164" fontId="5" fillId="0" borderId="2" xfId="1" applyNumberFormat="1" applyFont="1" applyFill="1" applyBorder="1" applyAlignment="1">
      <alignment horizontal="center" vertical="center"/>
    </xf>
    <xf numFmtId="0" fontId="5" fillId="0" borderId="5" xfId="0" applyFont="1" applyBorder="1" applyAlignment="1">
      <alignment horizontal="left" vertical="center"/>
    </xf>
    <xf numFmtId="0" fontId="5" fillId="0" borderId="9" xfId="0" applyFont="1" applyBorder="1" applyAlignment="1">
      <alignment vertical="center"/>
    </xf>
    <xf numFmtId="164" fontId="5" fillId="0" borderId="1" xfId="0" applyNumberFormat="1" applyFont="1" applyBorder="1" applyAlignment="1">
      <alignment horizontal="center" vertical="center" wrapText="1"/>
    </xf>
    <xf numFmtId="0" fontId="8" fillId="6" borderId="0" xfId="0" applyFont="1" applyFill="1" applyAlignment="1">
      <alignment vertical="center"/>
    </xf>
    <xf numFmtId="0" fontId="8" fillId="7" borderId="0" xfId="0" applyFont="1" applyFill="1" applyAlignment="1">
      <alignment vertical="center"/>
    </xf>
    <xf numFmtId="0" fontId="5" fillId="7" borderId="1" xfId="0" applyFont="1" applyFill="1" applyBorder="1" applyAlignment="1">
      <alignment vertical="center"/>
    </xf>
    <xf numFmtId="164" fontId="5" fillId="7" borderId="1" xfId="1" applyNumberFormat="1" applyFont="1" applyFill="1" applyBorder="1" applyAlignment="1">
      <alignment horizontal="center" vertical="center"/>
    </xf>
    <xf numFmtId="10" fontId="5" fillId="7" borderId="1" xfId="1" applyNumberFormat="1" applyFont="1" applyFill="1" applyBorder="1" applyAlignment="1">
      <alignment horizontal="center" vertical="center"/>
    </xf>
    <xf numFmtId="0" fontId="5" fillId="7" borderId="1" xfId="0" applyFont="1" applyFill="1" applyBorder="1" applyAlignment="1">
      <alignment horizontal="left" vertical="center"/>
    </xf>
    <xf numFmtId="0" fontId="5" fillId="6" borderId="1" xfId="0" applyFont="1" applyFill="1" applyBorder="1" applyAlignment="1">
      <alignment vertical="center"/>
    </xf>
    <xf numFmtId="164" fontId="5" fillId="6" borderId="1" xfId="1" applyNumberFormat="1" applyFont="1" applyFill="1" applyBorder="1" applyAlignment="1">
      <alignment horizontal="center" vertical="center"/>
    </xf>
    <xf numFmtId="10" fontId="5" fillId="6" borderId="1" xfId="1" applyNumberFormat="1" applyFont="1" applyFill="1" applyBorder="1" applyAlignment="1">
      <alignment horizontal="center" vertical="center"/>
    </xf>
    <xf numFmtId="0" fontId="5" fillId="6" borderId="1" xfId="0" applyFont="1" applyFill="1" applyBorder="1" applyAlignment="1">
      <alignment horizontal="left" vertical="center"/>
    </xf>
    <xf numFmtId="164" fontId="5" fillId="7" borderId="1" xfId="1" applyNumberFormat="1" applyFont="1" applyFill="1" applyBorder="1" applyAlignment="1">
      <alignment horizontal="left" vertical="center"/>
    </xf>
    <xf numFmtId="0" fontId="5" fillId="0" borderId="5" xfId="0" applyFont="1" applyBorder="1" applyAlignment="1">
      <alignment vertical="center"/>
    </xf>
    <xf numFmtId="10" fontId="5" fillId="0" borderId="5" xfId="1" applyNumberFormat="1" applyFont="1" applyFill="1" applyBorder="1" applyAlignment="1">
      <alignment horizontal="center" vertical="center"/>
    </xf>
    <xf numFmtId="0" fontId="5" fillId="0" borderId="2" xfId="0" applyFont="1" applyBorder="1" applyAlignment="1">
      <alignment horizontal="left" vertical="center"/>
    </xf>
    <xf numFmtId="0" fontId="5" fillId="0" borderId="8" xfId="0" applyFont="1" applyBorder="1" applyAlignment="1">
      <alignment horizontal="left" vertical="center"/>
    </xf>
    <xf numFmtId="164" fontId="5" fillId="0" borderId="10" xfId="1" applyNumberFormat="1" applyFont="1" applyFill="1" applyBorder="1" applyAlignment="1">
      <alignment horizontal="center" vertical="center"/>
    </xf>
    <xf numFmtId="10" fontId="5" fillId="0" borderId="10" xfId="1" applyNumberFormat="1" applyFont="1" applyFill="1" applyBorder="1" applyAlignment="1">
      <alignment horizontal="center" vertical="center"/>
    </xf>
    <xf numFmtId="0" fontId="5" fillId="0" borderId="10" xfId="0" applyFont="1" applyBorder="1" applyAlignment="1">
      <alignment horizontal="left" vertical="center"/>
    </xf>
    <xf numFmtId="164" fontId="5" fillId="8" borderId="10" xfId="1" applyNumberFormat="1" applyFont="1" applyFill="1" applyBorder="1" applyAlignment="1">
      <alignment horizontal="center" vertical="center"/>
    </xf>
    <xf numFmtId="0" fontId="5" fillId="8" borderId="2" xfId="0" applyFont="1" applyFill="1" applyBorder="1" applyAlignment="1">
      <alignment vertical="center"/>
    </xf>
    <xf numFmtId="164" fontId="5" fillId="8" borderId="10" xfId="1" applyNumberFormat="1" applyFont="1" applyFill="1" applyBorder="1" applyAlignment="1">
      <alignment horizontal="left" vertical="center"/>
    </xf>
    <xf numFmtId="164" fontId="5" fillId="8" borderId="1" xfId="1" applyNumberFormat="1" applyFont="1" applyFill="1" applyBorder="1" applyAlignment="1">
      <alignment horizontal="center" vertical="center"/>
    </xf>
    <xf numFmtId="10" fontId="5" fillId="8" borderId="1" xfId="1" applyNumberFormat="1" applyFont="1" applyFill="1" applyBorder="1" applyAlignment="1">
      <alignment horizontal="center" vertical="center"/>
    </xf>
    <xf numFmtId="164" fontId="5" fillId="8" borderId="1" xfId="1" applyNumberFormat="1" applyFont="1" applyFill="1" applyBorder="1" applyAlignment="1">
      <alignment horizontal="left" vertical="center"/>
    </xf>
    <xf numFmtId="10" fontId="5" fillId="8" borderId="10" xfId="1" applyNumberFormat="1" applyFont="1" applyFill="1" applyBorder="1" applyAlignment="1">
      <alignment horizontal="center" vertical="center"/>
    </xf>
    <xf numFmtId="0" fontId="5" fillId="6" borderId="2" xfId="0" applyFont="1" applyFill="1" applyBorder="1" applyAlignment="1">
      <alignment vertical="center"/>
    </xf>
    <xf numFmtId="164" fontId="5" fillId="6" borderId="1" xfId="0" applyNumberFormat="1" applyFont="1" applyFill="1" applyBorder="1" applyAlignment="1">
      <alignment horizontal="center" vertical="center"/>
    </xf>
    <xf numFmtId="164" fontId="5" fillId="6" borderId="4" xfId="1" applyNumberFormat="1" applyFont="1" applyFill="1" applyBorder="1" applyAlignment="1">
      <alignment horizontal="center" vertical="center"/>
    </xf>
    <xf numFmtId="164" fontId="5" fillId="6" borderId="1" xfId="1" applyNumberFormat="1" applyFont="1" applyFill="1" applyBorder="1" applyAlignment="1">
      <alignment horizontal="left" vertical="center"/>
    </xf>
    <xf numFmtId="164" fontId="5" fillId="6" borderId="1" xfId="0" applyNumberFormat="1" applyFont="1" applyFill="1" applyBorder="1" applyAlignment="1">
      <alignment horizontal="center" vertical="center" wrapText="1"/>
    </xf>
    <xf numFmtId="0" fontId="2" fillId="6" borderId="0" xfId="0" applyFont="1" applyFill="1" applyAlignment="1">
      <alignment vertical="center"/>
    </xf>
    <xf numFmtId="164" fontId="5" fillId="6" borderId="3" xfId="1" applyNumberFormat="1" applyFont="1" applyFill="1" applyBorder="1" applyAlignment="1">
      <alignment horizontal="center" vertical="center"/>
    </xf>
    <xf numFmtId="164" fontId="5" fillId="6" borderId="2" xfId="1" applyNumberFormat="1" applyFont="1" applyFill="1" applyBorder="1" applyAlignment="1">
      <alignment horizontal="center" vertical="center"/>
    </xf>
    <xf numFmtId="0" fontId="6" fillId="4" borderId="2" xfId="0" applyFont="1" applyFill="1" applyBorder="1" applyAlignment="1">
      <alignment horizontal="center"/>
    </xf>
    <xf numFmtId="0" fontId="6" fillId="4" borderId="3" xfId="0" applyFont="1" applyFill="1" applyBorder="1" applyAlignment="1">
      <alignment horizontal="center"/>
    </xf>
    <xf numFmtId="0" fontId="6" fillId="4" borderId="4" xfId="0" applyFont="1" applyFill="1" applyBorder="1" applyAlignment="1">
      <alignment horizontal="center"/>
    </xf>
    <xf numFmtId="0" fontId="6" fillId="5" borderId="2" xfId="0" applyFont="1" applyFill="1" applyBorder="1" applyAlignment="1">
      <alignment horizontal="center"/>
    </xf>
    <xf numFmtId="0" fontId="6" fillId="5" borderId="3" xfId="0" applyFont="1" applyFill="1" applyBorder="1" applyAlignment="1">
      <alignment horizontal="center"/>
    </xf>
    <xf numFmtId="0" fontId="6" fillId="5" borderId="4" xfId="0" applyFont="1" applyFill="1" applyBorder="1" applyAlignment="1">
      <alignment horizontal="center"/>
    </xf>
  </cellXfs>
  <cellStyles count="2">
    <cellStyle name="Normal" xfId="0" builtinId="0"/>
    <cellStyle name="Percent" xfId="1" builtinId="5"/>
  </cellStyles>
  <dxfs count="0"/>
  <tableStyles count="0" defaultTableStyle="TableStyleMedium2" defaultPivotStyle="PivotStyleLight16"/>
  <colors>
    <mruColors>
      <color rgb="FF92D050"/>
      <color rgb="FFDDEBF7"/>
      <color rgb="FFFFFFC5"/>
      <color rgb="FFFFCCCC"/>
      <color rgb="FFFFC000"/>
      <color rgb="FFC6E0B4"/>
      <color rgb="FFCC0066"/>
      <color rgb="FFFFE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Zachary Ross" id="{BEE44949-407B-45BC-AC08-BB7572075394}" userId="S::Zross@opiniondynamics.com::5bc26c3a-381a-4f08-b1c4-5d36dd6451eb" providerId="AD"/>
</personList>
</file>

<file path=xl/theme/theme1.xml><?xml version="1.0" encoding="utf-8"?>
<a:theme xmlns:a="http://schemas.openxmlformats.org/drawingml/2006/main" name="Opinion Dynamics">
  <a:themeElements>
    <a:clrScheme name="Primary Corporate Colors">
      <a:dk1>
        <a:srgbClr val="54575A"/>
      </a:dk1>
      <a:lt1>
        <a:srgbClr val="FFFFFF"/>
      </a:lt1>
      <a:dk2>
        <a:srgbClr val="002856"/>
      </a:dk2>
      <a:lt2>
        <a:srgbClr val="FFFFFF"/>
      </a:lt2>
      <a:accent1>
        <a:srgbClr val="002856"/>
      </a:accent1>
      <a:accent2>
        <a:srgbClr val="00A0DF"/>
      </a:accent2>
      <a:accent3>
        <a:srgbClr val="54575A"/>
      </a:accent3>
      <a:accent4>
        <a:srgbClr val="003DA6"/>
      </a:accent4>
      <a:accent5>
        <a:srgbClr val="5EB3E4"/>
      </a:accent5>
      <a:accent6>
        <a:srgbClr val="6F7271"/>
      </a:accent6>
      <a:hlink>
        <a:srgbClr val="0069B6"/>
      </a:hlink>
      <a:folHlink>
        <a:srgbClr val="64B3E8"/>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87" dT="2022-08-23T13:41:09.80" personId="{BEE44949-407B-45BC-AC08-BB7572075394}" id="{16840CD0-879D-424C-8A38-F139869A8951}">
    <text>Including but not limited to: advanced power strips, door sweeps, exterior standard LEDs, faucet aerators, pipe insulation, showerheads, specialty LEDs, standard LEDs</text>
  </threadedComment>
  <threadedComment ref="D88" dT="2022-08-23T13:41:09.80" personId="{BEE44949-407B-45BC-AC08-BB7572075394}" id="{56EDE546-31AA-4EFD-BBDB-6C29985F0D02}">
    <text>Including but not limited to: bath fans, energy recovery ventilators, etc.
Does not include HVAC systems.</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EB036-B6CD-4E97-B6B3-3EF00ABBADF8}">
  <sheetPr>
    <pageSetUpPr fitToPage="1"/>
  </sheetPr>
  <dimension ref="A1:S162"/>
  <sheetViews>
    <sheetView tabSelected="1" zoomScaleNormal="100" workbookViewId="0">
      <pane xSplit="4" ySplit="6" topLeftCell="E7" activePane="bottomRight" state="frozen"/>
      <selection pane="topRight" activeCell="F1" sqref="F1"/>
      <selection pane="bottomLeft" activeCell="A8" sqref="A8"/>
      <selection pane="bottomRight" activeCell="D103" sqref="D103"/>
    </sheetView>
  </sheetViews>
  <sheetFormatPr defaultColWidth="9.140625" defaultRowHeight="13.5" x14ac:dyDescent="0.25"/>
  <cols>
    <col min="1" max="1" width="18.28515625" style="1" customWidth="1"/>
    <col min="2" max="2" width="31.85546875" style="1" customWidth="1"/>
    <col min="3" max="3" width="38.28515625" style="1" customWidth="1"/>
    <col min="4" max="4" width="48.85546875" style="1" customWidth="1"/>
    <col min="5" max="5" width="21" style="1" customWidth="1"/>
    <col min="6" max="6" width="18.7109375" style="3" bestFit="1" customWidth="1"/>
    <col min="7" max="7" width="10.85546875" style="3" customWidth="1"/>
    <col min="8" max="8" width="12.85546875" style="3" customWidth="1"/>
    <col min="9" max="9" width="13.5703125" style="3" customWidth="1"/>
    <col min="10" max="10" width="11.5703125" style="3" customWidth="1"/>
    <col min="11" max="11" width="82.42578125" style="9" customWidth="1"/>
    <col min="12" max="12" width="22.28515625" style="1" customWidth="1"/>
    <col min="13" max="13" width="23" style="3" customWidth="1"/>
    <col min="14" max="14" width="11" style="3" customWidth="1"/>
    <col min="15" max="15" width="15.28515625" style="3" customWidth="1"/>
    <col min="16" max="17" width="19.28515625" style="3" customWidth="1"/>
    <col min="18" max="18" width="63.28515625" style="9" customWidth="1"/>
    <col min="19" max="19" width="161" style="1" customWidth="1"/>
    <col min="20" max="16384" width="9.140625" style="1"/>
  </cols>
  <sheetData>
    <row r="1" spans="1:19" x14ac:dyDescent="0.25">
      <c r="A1" s="7" t="s">
        <v>253</v>
      </c>
      <c r="D1" s="4"/>
      <c r="E1" s="4"/>
      <c r="F1" s="2"/>
      <c r="L1" s="4"/>
    </row>
    <row r="2" spans="1:19" x14ac:dyDescent="0.25">
      <c r="A2" s="8" t="s">
        <v>262</v>
      </c>
      <c r="D2" s="4"/>
      <c r="E2" s="4"/>
      <c r="F2" s="2"/>
      <c r="L2" s="4"/>
    </row>
    <row r="3" spans="1:19" x14ac:dyDescent="0.25">
      <c r="A3" s="36"/>
      <c r="B3" s="8" t="s">
        <v>268</v>
      </c>
      <c r="D3" s="4"/>
      <c r="E3" s="4"/>
      <c r="F3" s="2"/>
      <c r="L3" s="4"/>
    </row>
    <row r="4" spans="1:19" x14ac:dyDescent="0.25">
      <c r="A4" s="37"/>
      <c r="B4" s="8" t="s">
        <v>266</v>
      </c>
      <c r="D4" s="4"/>
      <c r="E4" s="4"/>
      <c r="F4" s="2"/>
      <c r="L4" s="4"/>
    </row>
    <row r="5" spans="1:19" x14ac:dyDescent="0.25">
      <c r="F5" s="69" t="s">
        <v>71</v>
      </c>
      <c r="G5" s="70"/>
      <c r="H5" s="70"/>
      <c r="I5" s="70"/>
      <c r="J5" s="70"/>
      <c r="K5" s="71"/>
      <c r="M5" s="72" t="s">
        <v>72</v>
      </c>
      <c r="N5" s="73"/>
      <c r="O5" s="73"/>
      <c r="P5" s="73"/>
      <c r="Q5" s="73"/>
      <c r="R5" s="74"/>
    </row>
    <row r="6" spans="1:19" s="12" customFormat="1" ht="27" x14ac:dyDescent="0.25">
      <c r="A6" s="17" t="s">
        <v>57</v>
      </c>
      <c r="B6" s="17" t="s">
        <v>39</v>
      </c>
      <c r="C6" s="17" t="s">
        <v>132</v>
      </c>
      <c r="D6" s="17" t="s">
        <v>18</v>
      </c>
      <c r="E6" s="18" t="s">
        <v>254</v>
      </c>
      <c r="F6" s="19" t="s">
        <v>255</v>
      </c>
      <c r="G6" s="19" t="s">
        <v>6</v>
      </c>
      <c r="H6" s="19" t="s">
        <v>7</v>
      </c>
      <c r="I6" s="19" t="s">
        <v>8</v>
      </c>
      <c r="J6" s="19" t="s">
        <v>227</v>
      </c>
      <c r="K6" s="20" t="s">
        <v>19</v>
      </c>
      <c r="L6" s="18" t="s">
        <v>256</v>
      </c>
      <c r="M6" s="21" t="s">
        <v>257</v>
      </c>
      <c r="N6" s="21" t="s">
        <v>9</v>
      </c>
      <c r="O6" s="21" t="s">
        <v>10</v>
      </c>
      <c r="P6" s="21" t="s">
        <v>11</v>
      </c>
      <c r="Q6" s="21" t="s">
        <v>228</v>
      </c>
      <c r="R6" s="22" t="s">
        <v>20</v>
      </c>
      <c r="S6" s="23" t="s">
        <v>3</v>
      </c>
    </row>
    <row r="7" spans="1:19" x14ac:dyDescent="0.25">
      <c r="A7" s="10" t="s">
        <v>219</v>
      </c>
      <c r="B7" s="10" t="s">
        <v>218</v>
      </c>
      <c r="C7" s="10" t="s">
        <v>163</v>
      </c>
      <c r="D7" s="10" t="s">
        <v>220</v>
      </c>
      <c r="E7" s="5">
        <v>1</v>
      </c>
      <c r="F7" s="5">
        <v>1</v>
      </c>
      <c r="G7" s="5" t="s">
        <v>0</v>
      </c>
      <c r="H7" s="5" t="s">
        <v>0</v>
      </c>
      <c r="I7" s="24" t="s">
        <v>0</v>
      </c>
      <c r="J7" s="5" t="s">
        <v>0</v>
      </c>
      <c r="K7" s="11" t="s">
        <v>48</v>
      </c>
      <c r="L7" s="5">
        <v>1</v>
      </c>
      <c r="M7" s="5">
        <v>1</v>
      </c>
      <c r="N7" s="5" t="s">
        <v>0</v>
      </c>
      <c r="O7" s="5" t="s">
        <v>0</v>
      </c>
      <c r="P7" s="24" t="s">
        <v>0</v>
      </c>
      <c r="Q7" s="5" t="s">
        <v>0</v>
      </c>
      <c r="R7" s="11" t="s">
        <v>48</v>
      </c>
      <c r="S7" s="10" t="s">
        <v>221</v>
      </c>
    </row>
    <row r="8" spans="1:19" x14ac:dyDescent="0.25">
      <c r="A8" s="38" t="s">
        <v>58</v>
      </c>
      <c r="B8" s="38" t="s">
        <v>61</v>
      </c>
      <c r="C8" s="38" t="s">
        <v>133</v>
      </c>
      <c r="D8" s="38" t="s">
        <v>21</v>
      </c>
      <c r="E8" s="39">
        <v>0.90240000000000009</v>
      </c>
      <c r="F8" s="39">
        <f>1-G8+J8</f>
        <v>0.6764</v>
      </c>
      <c r="G8" s="39">
        <v>0.4</v>
      </c>
      <c r="H8" s="39" t="s">
        <v>0</v>
      </c>
      <c r="I8" s="40" t="s">
        <v>0</v>
      </c>
      <c r="J8" s="39">
        <v>7.6399999999999996E-2</v>
      </c>
      <c r="K8" s="41" t="s">
        <v>265</v>
      </c>
      <c r="L8" s="39" t="s">
        <v>0</v>
      </c>
      <c r="M8" s="39" t="s">
        <v>0</v>
      </c>
      <c r="N8" s="39" t="s">
        <v>0</v>
      </c>
      <c r="O8" s="39" t="s">
        <v>0</v>
      </c>
      <c r="P8" s="40" t="s">
        <v>0</v>
      </c>
      <c r="Q8" s="39" t="s">
        <v>0</v>
      </c>
      <c r="R8" s="41" t="s">
        <v>0</v>
      </c>
      <c r="S8" s="38" t="s">
        <v>15</v>
      </c>
    </row>
    <row r="9" spans="1:19" x14ac:dyDescent="0.25">
      <c r="A9" s="38" t="s">
        <v>58</v>
      </c>
      <c r="B9" s="38" t="s">
        <v>61</v>
      </c>
      <c r="C9" s="38" t="s">
        <v>133</v>
      </c>
      <c r="D9" s="38" t="s">
        <v>22</v>
      </c>
      <c r="E9" s="39">
        <v>0.75940000000000007</v>
      </c>
      <c r="F9" s="39">
        <f t="shared" ref="F9:F13" si="0">1-G9+J9</f>
        <v>0.85640000000000005</v>
      </c>
      <c r="G9" s="39">
        <v>0.22</v>
      </c>
      <c r="H9" s="39" t="s">
        <v>0</v>
      </c>
      <c r="I9" s="40" t="s">
        <v>0</v>
      </c>
      <c r="J9" s="39">
        <v>7.6399999999999996E-2</v>
      </c>
      <c r="K9" s="41" t="s">
        <v>265</v>
      </c>
      <c r="L9" s="39">
        <v>0.48280000000000006</v>
      </c>
      <c r="M9" s="39">
        <f>1-N9+Q9</f>
        <v>0.80679999999999996</v>
      </c>
      <c r="N9" s="39">
        <v>0.25</v>
      </c>
      <c r="O9" s="39" t="s">
        <v>0</v>
      </c>
      <c r="P9" s="40" t="s">
        <v>0</v>
      </c>
      <c r="Q9" s="39">
        <v>5.6800000000000003E-2</v>
      </c>
      <c r="R9" s="41" t="s">
        <v>265</v>
      </c>
      <c r="S9" s="38" t="s">
        <v>15</v>
      </c>
    </row>
    <row r="10" spans="1:19" x14ac:dyDescent="0.25">
      <c r="A10" s="38" t="s">
        <v>58</v>
      </c>
      <c r="B10" s="46" t="s">
        <v>61</v>
      </c>
      <c r="C10" s="38" t="s">
        <v>133</v>
      </c>
      <c r="D10" s="46" t="s">
        <v>131</v>
      </c>
      <c r="E10" s="39">
        <v>0.91790000000000005</v>
      </c>
      <c r="F10" s="39">
        <f>1-(G10/2)+J10</f>
        <v>0.96640000000000004</v>
      </c>
      <c r="G10" s="39">
        <v>0.22</v>
      </c>
      <c r="H10" s="39" t="s">
        <v>0</v>
      </c>
      <c r="I10" s="40" t="s">
        <v>0</v>
      </c>
      <c r="J10" s="39">
        <v>7.6399999999999996E-2</v>
      </c>
      <c r="K10" s="46" t="s">
        <v>48</v>
      </c>
      <c r="L10" s="39">
        <v>0.76980000000000004</v>
      </c>
      <c r="M10" s="39">
        <f>1-(N10/2)+Q10</f>
        <v>0.93179999999999996</v>
      </c>
      <c r="N10" s="39">
        <v>0.25</v>
      </c>
      <c r="O10" s="39" t="s">
        <v>0</v>
      </c>
      <c r="P10" s="40" t="s">
        <v>0</v>
      </c>
      <c r="Q10" s="39">
        <v>5.6800000000000003E-2</v>
      </c>
      <c r="R10" s="46" t="s">
        <v>48</v>
      </c>
      <c r="S10" s="46" t="s">
        <v>160</v>
      </c>
    </row>
    <row r="11" spans="1:19" x14ac:dyDescent="0.25">
      <c r="A11" s="38" t="s">
        <v>58</v>
      </c>
      <c r="B11" s="38" t="s">
        <v>61</v>
      </c>
      <c r="C11" s="38" t="s">
        <v>133</v>
      </c>
      <c r="D11" s="38" t="s">
        <v>24</v>
      </c>
      <c r="E11" s="39">
        <v>0.9244</v>
      </c>
      <c r="F11" s="39">
        <f t="shared" si="0"/>
        <v>0.98640000000000005</v>
      </c>
      <c r="G11" s="39">
        <v>0.09</v>
      </c>
      <c r="H11" s="39" t="s">
        <v>0</v>
      </c>
      <c r="I11" s="40" t="s">
        <v>0</v>
      </c>
      <c r="J11" s="39">
        <v>7.6399999999999996E-2</v>
      </c>
      <c r="K11" s="41" t="s">
        <v>265</v>
      </c>
      <c r="L11" s="39">
        <v>0.73180000000000001</v>
      </c>
      <c r="M11" s="39">
        <f>1-N11+Q11</f>
        <v>0.89679999999999993</v>
      </c>
      <c r="N11" s="39">
        <v>0.16</v>
      </c>
      <c r="O11" s="39" t="s">
        <v>0</v>
      </c>
      <c r="P11" s="40" t="s">
        <v>0</v>
      </c>
      <c r="Q11" s="39">
        <v>5.6800000000000003E-2</v>
      </c>
      <c r="R11" s="41" t="s">
        <v>265</v>
      </c>
      <c r="S11" s="38" t="s">
        <v>15</v>
      </c>
    </row>
    <row r="12" spans="1:19" x14ac:dyDescent="0.25">
      <c r="A12" s="38" t="s">
        <v>58</v>
      </c>
      <c r="B12" s="38" t="s">
        <v>61</v>
      </c>
      <c r="C12" s="38" t="s">
        <v>133</v>
      </c>
      <c r="D12" s="38" t="s">
        <v>25</v>
      </c>
      <c r="E12" s="39">
        <v>0.68440000000000001</v>
      </c>
      <c r="F12" s="39">
        <f t="shared" si="0"/>
        <v>0.95640000000000003</v>
      </c>
      <c r="G12" s="39">
        <v>0.12</v>
      </c>
      <c r="H12" s="39" t="s">
        <v>0</v>
      </c>
      <c r="I12" s="40" t="s">
        <v>0</v>
      </c>
      <c r="J12" s="39">
        <v>7.6399999999999996E-2</v>
      </c>
      <c r="K12" s="41" t="s">
        <v>265</v>
      </c>
      <c r="L12" s="39">
        <v>0.66479999999999995</v>
      </c>
      <c r="M12" s="39">
        <f t="shared" ref="M12" si="1">1-N12+Q12</f>
        <v>0.93679999999999997</v>
      </c>
      <c r="N12" s="39">
        <v>0.12</v>
      </c>
      <c r="O12" s="39" t="s">
        <v>0</v>
      </c>
      <c r="P12" s="40" t="s">
        <v>0</v>
      </c>
      <c r="Q12" s="39">
        <v>5.6800000000000003E-2</v>
      </c>
      <c r="R12" s="41" t="s">
        <v>265</v>
      </c>
      <c r="S12" s="38" t="s">
        <v>15</v>
      </c>
    </row>
    <row r="13" spans="1:19" x14ac:dyDescent="0.25">
      <c r="A13" s="38" t="s">
        <v>58</v>
      </c>
      <c r="B13" s="38" t="s">
        <v>61</v>
      </c>
      <c r="C13" s="38" t="s">
        <v>133</v>
      </c>
      <c r="D13" s="38" t="s">
        <v>26</v>
      </c>
      <c r="E13" s="39">
        <v>0.90839999999999999</v>
      </c>
      <c r="F13" s="39">
        <f t="shared" si="0"/>
        <v>0.94640000000000002</v>
      </c>
      <c r="G13" s="39">
        <v>0.13</v>
      </c>
      <c r="H13" s="39" t="s">
        <v>0</v>
      </c>
      <c r="I13" s="40" t="s">
        <v>0</v>
      </c>
      <c r="J13" s="39">
        <v>7.6399999999999996E-2</v>
      </c>
      <c r="K13" s="41" t="s">
        <v>265</v>
      </c>
      <c r="L13" s="39" t="s">
        <v>0</v>
      </c>
      <c r="M13" s="39" t="s">
        <v>0</v>
      </c>
      <c r="N13" s="39" t="s">
        <v>0</v>
      </c>
      <c r="O13" s="39" t="s">
        <v>0</v>
      </c>
      <c r="P13" s="40" t="s">
        <v>0</v>
      </c>
      <c r="Q13" s="39" t="s">
        <v>0</v>
      </c>
      <c r="R13" s="41" t="s">
        <v>0</v>
      </c>
      <c r="S13" s="38" t="s">
        <v>15</v>
      </c>
    </row>
    <row r="14" spans="1:19" x14ac:dyDescent="0.25">
      <c r="A14" s="10" t="s">
        <v>58</v>
      </c>
      <c r="B14" s="10" t="s">
        <v>61</v>
      </c>
      <c r="C14" s="10" t="s">
        <v>133</v>
      </c>
      <c r="D14" s="10" t="s">
        <v>14</v>
      </c>
      <c r="E14" s="5">
        <v>0.92449999999999988</v>
      </c>
      <c r="F14" s="5">
        <f>1-G14+H14+I14</f>
        <v>0.92449999999999988</v>
      </c>
      <c r="G14" s="5">
        <v>0.17</v>
      </c>
      <c r="H14" s="5">
        <v>0.09</v>
      </c>
      <c r="I14" s="24">
        <v>4.4999999999999997E-3</v>
      </c>
      <c r="J14" s="5" t="s">
        <v>0</v>
      </c>
      <c r="K14" s="11" t="s">
        <v>242</v>
      </c>
      <c r="L14" s="5">
        <v>0.9143</v>
      </c>
      <c r="M14" s="5">
        <f>1-N14+O14+P14</f>
        <v>0.9143</v>
      </c>
      <c r="N14" s="5">
        <v>0.21</v>
      </c>
      <c r="O14" s="5">
        <v>0.1</v>
      </c>
      <c r="P14" s="24">
        <v>2.4299999999999999E-2</v>
      </c>
      <c r="Q14" s="5" t="s">
        <v>0</v>
      </c>
      <c r="R14" s="11" t="s">
        <v>67</v>
      </c>
      <c r="S14" s="10" t="s">
        <v>15</v>
      </c>
    </row>
    <row r="15" spans="1:19" x14ac:dyDescent="0.25">
      <c r="A15" s="10" t="s">
        <v>58</v>
      </c>
      <c r="B15" s="6" t="s">
        <v>61</v>
      </c>
      <c r="C15" s="6" t="s">
        <v>176</v>
      </c>
      <c r="D15" s="6" t="s">
        <v>175</v>
      </c>
      <c r="E15" s="5">
        <v>0.88</v>
      </c>
      <c r="F15" s="5">
        <v>0.88</v>
      </c>
      <c r="G15" s="5" t="s">
        <v>0</v>
      </c>
      <c r="H15" s="5" t="s">
        <v>0</v>
      </c>
      <c r="I15" s="24" t="s">
        <v>0</v>
      </c>
      <c r="J15" s="5" t="s">
        <v>0</v>
      </c>
      <c r="K15" s="6" t="s">
        <v>48</v>
      </c>
      <c r="L15" s="5">
        <v>0.88</v>
      </c>
      <c r="M15" s="5">
        <v>0.88</v>
      </c>
      <c r="N15" s="5" t="s">
        <v>0</v>
      </c>
      <c r="O15" s="5" t="s">
        <v>0</v>
      </c>
      <c r="P15" s="24" t="s">
        <v>0</v>
      </c>
      <c r="Q15" s="5" t="s">
        <v>0</v>
      </c>
      <c r="R15" s="6" t="s">
        <v>48</v>
      </c>
      <c r="S15" s="6" t="s">
        <v>160</v>
      </c>
    </row>
    <row r="16" spans="1:19" x14ac:dyDescent="0.25">
      <c r="A16" s="10" t="s">
        <v>58</v>
      </c>
      <c r="B16" s="10" t="s">
        <v>61</v>
      </c>
      <c r="C16" s="10" t="s">
        <v>176</v>
      </c>
      <c r="D16" s="10" t="s">
        <v>130</v>
      </c>
      <c r="E16" s="5">
        <v>1.1604999999999999</v>
      </c>
      <c r="F16" s="5">
        <f>1-G16+H16+I16</f>
        <v>1.1604999999999999</v>
      </c>
      <c r="G16" s="5">
        <v>0.26300000000000001</v>
      </c>
      <c r="H16" s="5">
        <v>0.41899999999999998</v>
      </c>
      <c r="I16" s="24">
        <v>4.4999999999999997E-3</v>
      </c>
      <c r="J16" s="5" t="s">
        <v>0</v>
      </c>
      <c r="K16" s="11" t="s">
        <v>243</v>
      </c>
      <c r="L16" s="5">
        <v>0.8</v>
      </c>
      <c r="M16" s="5">
        <v>0.8</v>
      </c>
      <c r="N16" s="5" t="s">
        <v>0</v>
      </c>
      <c r="O16" s="5" t="s">
        <v>0</v>
      </c>
      <c r="P16" s="24" t="s">
        <v>0</v>
      </c>
      <c r="Q16" s="5" t="s">
        <v>0</v>
      </c>
      <c r="R16" s="11" t="s">
        <v>191</v>
      </c>
      <c r="S16" s="10" t="s">
        <v>192</v>
      </c>
    </row>
    <row r="17" spans="1:19" x14ac:dyDescent="0.25">
      <c r="A17" s="10" t="s">
        <v>58</v>
      </c>
      <c r="B17" s="10" t="s">
        <v>61</v>
      </c>
      <c r="C17" s="10" t="s">
        <v>184</v>
      </c>
      <c r="D17" s="10" t="s">
        <v>185</v>
      </c>
      <c r="E17" s="5">
        <v>1</v>
      </c>
      <c r="F17" s="5">
        <v>1</v>
      </c>
      <c r="G17" s="5" t="s">
        <v>0</v>
      </c>
      <c r="H17" s="5" t="s">
        <v>0</v>
      </c>
      <c r="I17" s="24" t="s">
        <v>0</v>
      </c>
      <c r="J17" s="5" t="s">
        <v>0</v>
      </c>
      <c r="K17" s="11" t="s">
        <v>226</v>
      </c>
      <c r="L17" s="5">
        <v>1</v>
      </c>
      <c r="M17" s="5">
        <v>1</v>
      </c>
      <c r="N17" s="5" t="s">
        <v>0</v>
      </c>
      <c r="O17" s="5" t="s">
        <v>0</v>
      </c>
      <c r="P17" s="24" t="s">
        <v>0</v>
      </c>
      <c r="Q17" s="5" t="s">
        <v>0</v>
      </c>
      <c r="R17" s="11" t="s">
        <v>226</v>
      </c>
      <c r="S17" s="10" t="s">
        <v>186</v>
      </c>
    </row>
    <row r="18" spans="1:19" x14ac:dyDescent="0.25">
      <c r="A18" s="38" t="s">
        <v>58</v>
      </c>
      <c r="B18" s="46" t="s">
        <v>154</v>
      </c>
      <c r="C18" s="46" t="s">
        <v>5</v>
      </c>
      <c r="D18" s="46" t="s">
        <v>159</v>
      </c>
      <c r="E18" s="39">
        <v>0.89100000000000001</v>
      </c>
      <c r="F18" s="39">
        <f>1-G18+J18</f>
        <v>0.93100000000000005</v>
      </c>
      <c r="G18" s="39">
        <v>0.109</v>
      </c>
      <c r="H18" s="39" t="s">
        <v>0</v>
      </c>
      <c r="I18" s="40" t="s">
        <v>0</v>
      </c>
      <c r="J18" s="39">
        <v>0.04</v>
      </c>
      <c r="K18" s="46" t="s">
        <v>267</v>
      </c>
      <c r="L18" s="39">
        <v>0.89100000000000001</v>
      </c>
      <c r="M18" s="39">
        <f>1-N18+Q18</f>
        <v>0.93100000000000005</v>
      </c>
      <c r="N18" s="39">
        <v>0.109</v>
      </c>
      <c r="O18" s="40" t="s">
        <v>0</v>
      </c>
      <c r="P18" s="40" t="s">
        <v>0</v>
      </c>
      <c r="Q18" s="39">
        <v>0.04</v>
      </c>
      <c r="R18" s="46" t="s">
        <v>267</v>
      </c>
      <c r="S18" s="46" t="s">
        <v>15</v>
      </c>
    </row>
    <row r="19" spans="1:19" x14ac:dyDescent="0.25">
      <c r="A19" s="38" t="s">
        <v>58</v>
      </c>
      <c r="B19" s="38" t="s">
        <v>154</v>
      </c>
      <c r="C19" s="38" t="s">
        <v>5</v>
      </c>
      <c r="D19" s="38" t="s">
        <v>136</v>
      </c>
      <c r="E19" s="39">
        <v>0.89100000000000001</v>
      </c>
      <c r="F19" s="39">
        <f t="shared" ref="F19:F20" si="2">1-G19+J19</f>
        <v>0.93100000000000005</v>
      </c>
      <c r="G19" s="39">
        <v>0.109</v>
      </c>
      <c r="H19" s="39" t="s">
        <v>0</v>
      </c>
      <c r="I19" s="40" t="s">
        <v>0</v>
      </c>
      <c r="J19" s="39">
        <v>0.04</v>
      </c>
      <c r="K19" s="46" t="s">
        <v>267</v>
      </c>
      <c r="L19" s="39">
        <v>0.89100000000000001</v>
      </c>
      <c r="M19" s="39">
        <f t="shared" ref="M19:M20" si="3">1-N19+Q19</f>
        <v>0.93100000000000005</v>
      </c>
      <c r="N19" s="39">
        <v>0.109</v>
      </c>
      <c r="O19" s="40" t="s">
        <v>0</v>
      </c>
      <c r="P19" s="40" t="s">
        <v>0</v>
      </c>
      <c r="Q19" s="39">
        <v>0.04</v>
      </c>
      <c r="R19" s="46" t="s">
        <v>267</v>
      </c>
      <c r="S19" s="38" t="s">
        <v>15</v>
      </c>
    </row>
    <row r="20" spans="1:19" x14ac:dyDescent="0.25">
      <c r="A20" s="38" t="s">
        <v>58</v>
      </c>
      <c r="B20" s="46" t="s">
        <v>154</v>
      </c>
      <c r="C20" s="46" t="s">
        <v>5</v>
      </c>
      <c r="D20" s="46" t="s">
        <v>130</v>
      </c>
      <c r="E20" s="39">
        <v>0.89100000000000001</v>
      </c>
      <c r="F20" s="39">
        <f t="shared" si="2"/>
        <v>0.93100000000000005</v>
      </c>
      <c r="G20" s="39">
        <v>0.109</v>
      </c>
      <c r="H20" s="39" t="s">
        <v>0</v>
      </c>
      <c r="I20" s="40" t="s">
        <v>0</v>
      </c>
      <c r="J20" s="39">
        <v>0.04</v>
      </c>
      <c r="K20" s="46" t="s">
        <v>267</v>
      </c>
      <c r="L20" s="39">
        <v>0.91539999999999999</v>
      </c>
      <c r="M20" s="39">
        <f t="shared" si="3"/>
        <v>0.93100000000000005</v>
      </c>
      <c r="N20" s="39">
        <v>0.109</v>
      </c>
      <c r="O20" s="40" t="s">
        <v>0</v>
      </c>
      <c r="P20" s="40" t="s">
        <v>0</v>
      </c>
      <c r="Q20" s="39">
        <v>0.04</v>
      </c>
      <c r="R20" s="46" t="s">
        <v>267</v>
      </c>
      <c r="S20" s="46" t="s">
        <v>15</v>
      </c>
    </row>
    <row r="21" spans="1:19" x14ac:dyDescent="0.25">
      <c r="A21" s="10" t="s">
        <v>58</v>
      </c>
      <c r="B21" s="6" t="s">
        <v>154</v>
      </c>
      <c r="C21" s="6" t="s">
        <v>134</v>
      </c>
      <c r="D21" s="6" t="s">
        <v>30</v>
      </c>
      <c r="E21" s="5">
        <v>1</v>
      </c>
      <c r="F21" s="5">
        <v>1</v>
      </c>
      <c r="G21" s="5" t="s">
        <v>0</v>
      </c>
      <c r="H21" s="5" t="s">
        <v>0</v>
      </c>
      <c r="I21" s="24" t="s">
        <v>0</v>
      </c>
      <c r="J21" s="5" t="s">
        <v>0</v>
      </c>
      <c r="K21" s="6" t="s">
        <v>48</v>
      </c>
      <c r="L21" s="5">
        <v>1</v>
      </c>
      <c r="M21" s="5">
        <v>1</v>
      </c>
      <c r="N21" s="5" t="s">
        <v>0</v>
      </c>
      <c r="O21" s="5" t="s">
        <v>0</v>
      </c>
      <c r="P21" s="24" t="s">
        <v>0</v>
      </c>
      <c r="Q21" s="5" t="s">
        <v>0</v>
      </c>
      <c r="R21" s="6" t="s">
        <v>48</v>
      </c>
      <c r="S21" s="6" t="s">
        <v>212</v>
      </c>
    </row>
    <row r="22" spans="1:19" x14ac:dyDescent="0.25">
      <c r="A22" s="42" t="s">
        <v>58</v>
      </c>
      <c r="B22" s="42" t="s">
        <v>151</v>
      </c>
      <c r="C22" s="42" t="s">
        <v>152</v>
      </c>
      <c r="D22" s="42" t="s">
        <v>182</v>
      </c>
      <c r="E22" s="43">
        <v>0.91749999999999998</v>
      </c>
      <c r="F22" s="43">
        <f>1-G22+H22+I22</f>
        <v>0.83450000000000002</v>
      </c>
      <c r="G22" s="43">
        <v>0.2</v>
      </c>
      <c r="H22" s="43">
        <v>0.03</v>
      </c>
      <c r="I22" s="44">
        <v>4.4999999999999997E-3</v>
      </c>
      <c r="J22" s="43" t="s">
        <v>0</v>
      </c>
      <c r="K22" s="45" t="s">
        <v>263</v>
      </c>
      <c r="L22" s="43" t="s">
        <v>0</v>
      </c>
      <c r="M22" s="43" t="s">
        <v>0</v>
      </c>
      <c r="N22" s="43" t="s">
        <v>0</v>
      </c>
      <c r="O22" s="43" t="s">
        <v>0</v>
      </c>
      <c r="P22" s="44" t="s">
        <v>0</v>
      </c>
      <c r="Q22" s="43" t="s">
        <v>0</v>
      </c>
      <c r="R22" s="45" t="s">
        <v>0</v>
      </c>
      <c r="S22" s="42" t="s">
        <v>15</v>
      </c>
    </row>
    <row r="23" spans="1:19" x14ac:dyDescent="0.25">
      <c r="A23" s="10" t="s">
        <v>58</v>
      </c>
      <c r="B23" s="10" t="s">
        <v>151</v>
      </c>
      <c r="C23" s="27" t="s">
        <v>103</v>
      </c>
      <c r="D23" s="10" t="s">
        <v>127</v>
      </c>
      <c r="E23" s="5">
        <v>0.6</v>
      </c>
      <c r="F23" s="26">
        <v>0.6</v>
      </c>
      <c r="G23" s="28" t="s">
        <v>0</v>
      </c>
      <c r="H23" s="28" t="s">
        <v>0</v>
      </c>
      <c r="I23" s="28" t="s">
        <v>0</v>
      </c>
      <c r="J23" s="28" t="s">
        <v>0</v>
      </c>
      <c r="K23" s="6" t="s">
        <v>246</v>
      </c>
      <c r="L23" s="32" t="s">
        <v>0</v>
      </c>
      <c r="M23" s="35" t="s">
        <v>0</v>
      </c>
      <c r="N23" s="28" t="s">
        <v>0</v>
      </c>
      <c r="O23" s="28" t="s">
        <v>0</v>
      </c>
      <c r="P23" s="28" t="s">
        <v>0</v>
      </c>
      <c r="Q23" s="5" t="s">
        <v>0</v>
      </c>
      <c r="R23" s="6" t="s">
        <v>246</v>
      </c>
      <c r="S23" s="11" t="s">
        <v>250</v>
      </c>
    </row>
    <row r="24" spans="1:19" x14ac:dyDescent="0.25">
      <c r="A24" s="10" t="s">
        <v>58</v>
      </c>
      <c r="B24" s="10" t="s">
        <v>151</v>
      </c>
      <c r="C24" s="27" t="s">
        <v>103</v>
      </c>
      <c r="D24" s="10" t="s">
        <v>128</v>
      </c>
      <c r="E24" s="5">
        <v>0.8</v>
      </c>
      <c r="F24" s="26">
        <v>0.8</v>
      </c>
      <c r="G24" s="28" t="s">
        <v>0</v>
      </c>
      <c r="H24" s="28" t="s">
        <v>0</v>
      </c>
      <c r="I24" s="28" t="s">
        <v>0</v>
      </c>
      <c r="J24" s="28" t="s">
        <v>0</v>
      </c>
      <c r="K24" s="6" t="s">
        <v>246</v>
      </c>
      <c r="L24" s="5">
        <v>0.8</v>
      </c>
      <c r="M24" s="35">
        <v>0.8</v>
      </c>
      <c r="N24" s="28" t="s">
        <v>0</v>
      </c>
      <c r="O24" s="28" t="s">
        <v>0</v>
      </c>
      <c r="P24" s="28" t="s">
        <v>0</v>
      </c>
      <c r="Q24" s="5" t="s">
        <v>0</v>
      </c>
      <c r="R24" s="6" t="s">
        <v>246</v>
      </c>
      <c r="S24" s="11" t="s">
        <v>250</v>
      </c>
    </row>
    <row r="25" spans="1:19" x14ac:dyDescent="0.25">
      <c r="A25" s="10" t="s">
        <v>58</v>
      </c>
      <c r="B25" s="10" t="s">
        <v>151</v>
      </c>
      <c r="C25" s="27" t="s">
        <v>103</v>
      </c>
      <c r="D25" s="10" t="s">
        <v>247</v>
      </c>
      <c r="E25" s="5">
        <v>0.6</v>
      </c>
      <c r="F25" s="26">
        <v>0.6</v>
      </c>
      <c r="G25" s="28" t="s">
        <v>0</v>
      </c>
      <c r="H25" s="28" t="s">
        <v>0</v>
      </c>
      <c r="I25" s="28" t="s">
        <v>0</v>
      </c>
      <c r="J25" s="28" t="s">
        <v>0</v>
      </c>
      <c r="K25" s="6" t="s">
        <v>246</v>
      </c>
      <c r="L25" s="5" t="s">
        <v>0</v>
      </c>
      <c r="M25" s="35" t="s">
        <v>0</v>
      </c>
      <c r="N25" s="28" t="s">
        <v>0</v>
      </c>
      <c r="O25" s="28" t="s">
        <v>0</v>
      </c>
      <c r="P25" s="28" t="s">
        <v>0</v>
      </c>
      <c r="Q25" s="5" t="s">
        <v>0</v>
      </c>
      <c r="R25" s="6" t="s">
        <v>246</v>
      </c>
      <c r="S25" s="11" t="s">
        <v>250</v>
      </c>
    </row>
    <row r="26" spans="1:19" x14ac:dyDescent="0.25">
      <c r="A26" s="10" t="s">
        <v>58</v>
      </c>
      <c r="B26" s="10" t="s">
        <v>151</v>
      </c>
      <c r="C26" s="27" t="s">
        <v>103</v>
      </c>
      <c r="D26" s="10" t="s">
        <v>76</v>
      </c>
      <c r="E26" s="5">
        <v>0.6</v>
      </c>
      <c r="F26" s="26">
        <v>0.6</v>
      </c>
      <c r="G26" s="28" t="s">
        <v>0</v>
      </c>
      <c r="H26" s="28" t="s">
        <v>0</v>
      </c>
      <c r="I26" s="28" t="s">
        <v>0</v>
      </c>
      <c r="J26" s="28" t="s">
        <v>0</v>
      </c>
      <c r="K26" s="6" t="s">
        <v>246</v>
      </c>
      <c r="L26" s="5" t="s">
        <v>0</v>
      </c>
      <c r="M26" s="35" t="s">
        <v>0</v>
      </c>
      <c r="N26" s="28" t="s">
        <v>0</v>
      </c>
      <c r="O26" s="28" t="s">
        <v>0</v>
      </c>
      <c r="P26" s="28" t="s">
        <v>0</v>
      </c>
      <c r="Q26" s="5" t="s">
        <v>0</v>
      </c>
      <c r="R26" s="6" t="s">
        <v>246</v>
      </c>
      <c r="S26" s="11" t="s">
        <v>250</v>
      </c>
    </row>
    <row r="27" spans="1:19" x14ac:dyDescent="0.25">
      <c r="A27" s="10" t="s">
        <v>58</v>
      </c>
      <c r="B27" s="10" t="s">
        <v>151</v>
      </c>
      <c r="C27" s="27" t="s">
        <v>103</v>
      </c>
      <c r="D27" s="10" t="s">
        <v>248</v>
      </c>
      <c r="E27" s="5">
        <v>0.8</v>
      </c>
      <c r="F27" s="26">
        <v>0.8</v>
      </c>
      <c r="G27" s="28" t="s">
        <v>0</v>
      </c>
      <c r="H27" s="28" t="s">
        <v>0</v>
      </c>
      <c r="I27" s="28" t="s">
        <v>0</v>
      </c>
      <c r="J27" s="28" t="s">
        <v>0</v>
      </c>
      <c r="K27" s="6" t="s">
        <v>249</v>
      </c>
      <c r="L27" s="5">
        <v>0.8</v>
      </c>
      <c r="M27" s="35">
        <v>0.8</v>
      </c>
      <c r="N27" s="28" t="s">
        <v>0</v>
      </c>
      <c r="O27" s="28" t="s">
        <v>0</v>
      </c>
      <c r="P27" s="28" t="s">
        <v>0</v>
      </c>
      <c r="Q27" s="28" t="s">
        <v>0</v>
      </c>
      <c r="R27" s="6" t="s">
        <v>246</v>
      </c>
      <c r="S27" s="11" t="s">
        <v>250</v>
      </c>
    </row>
    <row r="28" spans="1:19" x14ac:dyDescent="0.25">
      <c r="A28" s="10" t="s">
        <v>58</v>
      </c>
      <c r="B28" s="10" t="s">
        <v>151</v>
      </c>
      <c r="C28" s="10" t="s">
        <v>153</v>
      </c>
      <c r="D28" s="29" t="s">
        <v>30</v>
      </c>
      <c r="E28" s="5">
        <v>0.8</v>
      </c>
      <c r="F28" s="31">
        <v>0.8</v>
      </c>
      <c r="G28" s="5" t="s">
        <v>0</v>
      </c>
      <c r="H28" s="5" t="s">
        <v>0</v>
      </c>
      <c r="I28" s="24" t="s">
        <v>0</v>
      </c>
      <c r="J28" s="5" t="s">
        <v>0</v>
      </c>
      <c r="K28" s="6" t="s">
        <v>74</v>
      </c>
      <c r="L28" s="5">
        <v>0.8</v>
      </c>
      <c r="M28" s="31">
        <v>0.8</v>
      </c>
      <c r="N28" s="5" t="s">
        <v>0</v>
      </c>
      <c r="O28" s="5" t="s">
        <v>0</v>
      </c>
      <c r="P28" s="24" t="s">
        <v>0</v>
      </c>
      <c r="Q28" s="5" t="s">
        <v>0</v>
      </c>
      <c r="R28" s="6" t="s">
        <v>74</v>
      </c>
      <c r="S28" s="6" t="s">
        <v>166</v>
      </c>
    </row>
    <row r="29" spans="1:19" x14ac:dyDescent="0.25">
      <c r="A29" s="38" t="s">
        <v>58</v>
      </c>
      <c r="B29" s="38" t="s">
        <v>59</v>
      </c>
      <c r="C29" s="38" t="s">
        <v>260</v>
      </c>
      <c r="D29" s="38" t="s">
        <v>30</v>
      </c>
      <c r="E29" s="39">
        <v>0.79049999999999998</v>
      </c>
      <c r="F29" s="39">
        <f>1-G29+H29+I29</f>
        <v>0.75449999999999995</v>
      </c>
      <c r="G29" s="39">
        <v>0.25</v>
      </c>
      <c r="H29" s="39">
        <v>0</v>
      </c>
      <c r="I29" s="40">
        <v>4.4999999999999997E-3</v>
      </c>
      <c r="J29" s="39" t="s">
        <v>0</v>
      </c>
      <c r="K29" s="41" t="s">
        <v>269</v>
      </c>
      <c r="L29" s="39">
        <v>0.82430000000000003</v>
      </c>
      <c r="M29" s="39">
        <f>1-N29+O29+P29</f>
        <v>0.67430000000000001</v>
      </c>
      <c r="N29" s="39">
        <v>0.35</v>
      </c>
      <c r="O29" s="39">
        <v>0</v>
      </c>
      <c r="P29" s="40">
        <v>2.4299999999999999E-2</v>
      </c>
      <c r="Q29" s="39" t="s">
        <v>0</v>
      </c>
      <c r="R29" s="41" t="s">
        <v>269</v>
      </c>
      <c r="S29" s="38" t="s">
        <v>15</v>
      </c>
    </row>
    <row r="30" spans="1:19" x14ac:dyDescent="0.25">
      <c r="A30" s="38" t="s">
        <v>58</v>
      </c>
      <c r="B30" s="38" t="s">
        <v>59</v>
      </c>
      <c r="C30" s="38" t="s">
        <v>261</v>
      </c>
      <c r="D30" s="38" t="s">
        <v>30</v>
      </c>
      <c r="E30" s="39" t="s">
        <v>0</v>
      </c>
      <c r="F30" s="39">
        <f>1-G30+H30+I30</f>
        <v>0.90449999999999997</v>
      </c>
      <c r="G30" s="39">
        <v>0.1</v>
      </c>
      <c r="H30" s="39">
        <v>0</v>
      </c>
      <c r="I30" s="40">
        <v>4.4999999999999997E-3</v>
      </c>
      <c r="J30" s="39" t="s">
        <v>0</v>
      </c>
      <c r="K30" s="41" t="s">
        <v>269</v>
      </c>
      <c r="L30" s="39" t="s">
        <v>0</v>
      </c>
      <c r="M30" s="39" t="s">
        <v>0</v>
      </c>
      <c r="N30" s="39" t="s">
        <v>0</v>
      </c>
      <c r="O30" s="39" t="s">
        <v>0</v>
      </c>
      <c r="P30" s="39" t="s">
        <v>0</v>
      </c>
      <c r="Q30" s="39" t="s">
        <v>0</v>
      </c>
      <c r="R30" s="46" t="s">
        <v>0</v>
      </c>
      <c r="S30" s="38" t="s">
        <v>15</v>
      </c>
    </row>
    <row r="31" spans="1:19" x14ac:dyDescent="0.25">
      <c r="A31" s="10" t="s">
        <v>58</v>
      </c>
      <c r="B31" s="10" t="s">
        <v>60</v>
      </c>
      <c r="C31" s="10" t="s">
        <v>167</v>
      </c>
      <c r="D31" s="10" t="s">
        <v>107</v>
      </c>
      <c r="E31" s="5">
        <v>0.82450000000000001</v>
      </c>
      <c r="F31" s="5">
        <f>1-G31+I31</f>
        <v>0.82450000000000001</v>
      </c>
      <c r="G31" s="5">
        <f>AVERAGE(0.25,0.11)</f>
        <v>0.18</v>
      </c>
      <c r="H31" s="5">
        <v>0</v>
      </c>
      <c r="I31" s="24">
        <v>4.4999999999999997E-3</v>
      </c>
      <c r="J31" s="5" t="s">
        <v>0</v>
      </c>
      <c r="K31" s="11" t="s">
        <v>244</v>
      </c>
      <c r="L31" s="5">
        <v>0.82000000000000006</v>
      </c>
      <c r="M31" s="5">
        <f>AVERAGE(0.75,0.89)</f>
        <v>0.82000000000000006</v>
      </c>
      <c r="N31" s="5">
        <f>AVERAGE(0.25,0.11)</f>
        <v>0.18</v>
      </c>
      <c r="O31" s="5">
        <v>0</v>
      </c>
      <c r="P31" s="24" t="s">
        <v>0</v>
      </c>
      <c r="Q31" s="5" t="s">
        <v>0</v>
      </c>
      <c r="R31" s="11" t="s">
        <v>108</v>
      </c>
      <c r="S31" s="10" t="s">
        <v>109</v>
      </c>
    </row>
    <row r="32" spans="1:19" x14ac:dyDescent="0.25">
      <c r="A32" s="10" t="s">
        <v>58</v>
      </c>
      <c r="B32" s="10" t="s">
        <v>60</v>
      </c>
      <c r="C32" s="10" t="s">
        <v>167</v>
      </c>
      <c r="D32" s="10" t="s">
        <v>110</v>
      </c>
      <c r="E32" s="5">
        <v>0.9444999999999999</v>
      </c>
      <c r="F32" s="5">
        <f>1-G32+I32</f>
        <v>0.9444999999999999</v>
      </c>
      <c r="G32" s="5">
        <v>0.06</v>
      </c>
      <c r="H32" s="5">
        <v>0</v>
      </c>
      <c r="I32" s="24">
        <v>4.4999999999999997E-3</v>
      </c>
      <c r="J32" s="5" t="s">
        <v>0</v>
      </c>
      <c r="K32" s="11" t="s">
        <v>245</v>
      </c>
      <c r="L32" s="5">
        <v>0.96429999999999993</v>
      </c>
      <c r="M32" s="5">
        <f>1-N32+O32+P32</f>
        <v>0.96429999999999993</v>
      </c>
      <c r="N32" s="5">
        <v>0.06</v>
      </c>
      <c r="O32" s="5">
        <v>0</v>
      </c>
      <c r="P32" s="24">
        <v>2.4299999999999999E-2</v>
      </c>
      <c r="Q32" s="5" t="s">
        <v>0</v>
      </c>
      <c r="R32" s="11" t="s">
        <v>105</v>
      </c>
      <c r="S32" s="10" t="s">
        <v>106</v>
      </c>
    </row>
    <row r="33" spans="1:19" x14ac:dyDescent="0.25">
      <c r="A33" s="38" t="s">
        <v>58</v>
      </c>
      <c r="B33" s="38" t="s">
        <v>60</v>
      </c>
      <c r="C33" s="38" t="s">
        <v>167</v>
      </c>
      <c r="D33" s="38" t="s">
        <v>121</v>
      </c>
      <c r="E33" s="39">
        <v>0.93449999999999989</v>
      </c>
      <c r="F33" s="39">
        <f>1-G33+H33+I33</f>
        <v>0.8095</v>
      </c>
      <c r="G33" s="39">
        <v>0.2</v>
      </c>
      <c r="H33" s="39">
        <v>5.0000000000000001E-3</v>
      </c>
      <c r="I33" s="40">
        <v>4.4999999999999997E-3</v>
      </c>
      <c r="J33" s="39" t="s">
        <v>0</v>
      </c>
      <c r="K33" s="41" t="s">
        <v>273</v>
      </c>
      <c r="L33" s="39">
        <v>0.95429999999999993</v>
      </c>
      <c r="M33" s="39">
        <f>1-N33+O33+P33</f>
        <v>0.95429999999999993</v>
      </c>
      <c r="N33" s="39">
        <v>7.0000000000000007E-2</v>
      </c>
      <c r="O33" s="39">
        <v>0</v>
      </c>
      <c r="P33" s="40">
        <v>2.4299999999999999E-2</v>
      </c>
      <c r="Q33" s="39" t="s">
        <v>0</v>
      </c>
      <c r="R33" s="41" t="s">
        <v>187</v>
      </c>
      <c r="S33" s="38" t="s">
        <v>188</v>
      </c>
    </row>
    <row r="34" spans="1:19" x14ac:dyDescent="0.25">
      <c r="A34" s="10" t="s">
        <v>58</v>
      </c>
      <c r="B34" s="10" t="s">
        <v>60</v>
      </c>
      <c r="C34" s="10" t="s">
        <v>167</v>
      </c>
      <c r="D34" s="10" t="s">
        <v>222</v>
      </c>
      <c r="E34" s="5">
        <v>1</v>
      </c>
      <c r="F34" s="5">
        <v>1</v>
      </c>
      <c r="G34" s="5" t="s">
        <v>0</v>
      </c>
      <c r="H34" s="5" t="s">
        <v>0</v>
      </c>
      <c r="I34" s="24" t="s">
        <v>0</v>
      </c>
      <c r="J34" s="5" t="s">
        <v>0</v>
      </c>
      <c r="K34" s="11" t="s">
        <v>234</v>
      </c>
      <c r="L34" s="5">
        <v>1</v>
      </c>
      <c r="M34" s="5">
        <v>1</v>
      </c>
      <c r="N34" s="5" t="s">
        <v>0</v>
      </c>
      <c r="O34" s="5" t="s">
        <v>0</v>
      </c>
      <c r="P34" s="24" t="s">
        <v>0</v>
      </c>
      <c r="Q34" s="5" t="s">
        <v>0</v>
      </c>
      <c r="R34" s="11" t="s">
        <v>234</v>
      </c>
      <c r="S34" s="10" t="s">
        <v>234</v>
      </c>
    </row>
    <row r="35" spans="1:19" x14ac:dyDescent="0.25">
      <c r="A35" s="10" t="s">
        <v>58</v>
      </c>
      <c r="B35" s="10" t="s">
        <v>45</v>
      </c>
      <c r="C35" s="10" t="s">
        <v>69</v>
      </c>
      <c r="D35" s="10" t="s">
        <v>135</v>
      </c>
      <c r="E35" s="5">
        <v>1</v>
      </c>
      <c r="F35" s="5">
        <v>1</v>
      </c>
      <c r="G35" s="5" t="s">
        <v>0</v>
      </c>
      <c r="H35" s="5" t="s">
        <v>0</v>
      </c>
      <c r="I35" s="24" t="s">
        <v>0</v>
      </c>
      <c r="J35" s="5" t="s">
        <v>0</v>
      </c>
      <c r="K35" s="11" t="s">
        <v>48</v>
      </c>
      <c r="L35" s="5" t="s">
        <v>0</v>
      </c>
      <c r="M35" s="5" t="s">
        <v>0</v>
      </c>
      <c r="N35" s="5" t="s">
        <v>0</v>
      </c>
      <c r="O35" s="5" t="s">
        <v>0</v>
      </c>
      <c r="P35" s="24" t="s">
        <v>0</v>
      </c>
      <c r="Q35" s="5" t="s">
        <v>0</v>
      </c>
      <c r="R35" s="11" t="s">
        <v>0</v>
      </c>
      <c r="S35" s="10" t="s">
        <v>47</v>
      </c>
    </row>
    <row r="36" spans="1:19" x14ac:dyDescent="0.25">
      <c r="A36" s="10" t="s">
        <v>58</v>
      </c>
      <c r="B36" s="10" t="s">
        <v>45</v>
      </c>
      <c r="C36" s="10" t="s">
        <v>70</v>
      </c>
      <c r="D36" s="10" t="s">
        <v>135</v>
      </c>
      <c r="E36" s="5">
        <v>0.69</v>
      </c>
      <c r="F36" s="5">
        <v>0.69</v>
      </c>
      <c r="G36" s="5">
        <v>0.31</v>
      </c>
      <c r="H36" s="5" t="s">
        <v>0</v>
      </c>
      <c r="I36" s="24" t="s">
        <v>0</v>
      </c>
      <c r="J36" s="5" t="s">
        <v>0</v>
      </c>
      <c r="K36" s="11" t="s">
        <v>93</v>
      </c>
      <c r="L36" s="5" t="s">
        <v>0</v>
      </c>
      <c r="M36" s="5" t="s">
        <v>0</v>
      </c>
      <c r="N36" s="5" t="s">
        <v>0</v>
      </c>
      <c r="O36" s="5" t="s">
        <v>0</v>
      </c>
      <c r="P36" s="24" t="s">
        <v>0</v>
      </c>
      <c r="Q36" s="5" t="s">
        <v>0</v>
      </c>
      <c r="R36" s="11" t="s">
        <v>74</v>
      </c>
      <c r="S36" s="10" t="s">
        <v>75</v>
      </c>
    </row>
    <row r="37" spans="1:19" x14ac:dyDescent="0.25">
      <c r="A37" s="38" t="s">
        <v>58</v>
      </c>
      <c r="B37" s="38" t="s">
        <v>36</v>
      </c>
      <c r="C37" s="38" t="s">
        <v>0</v>
      </c>
      <c r="D37" s="38" t="s">
        <v>31</v>
      </c>
      <c r="E37" s="39">
        <v>0.79049999999999998</v>
      </c>
      <c r="F37" s="39">
        <f>1-G37+H37+I37</f>
        <v>0.75449999999999995</v>
      </c>
      <c r="G37" s="39">
        <v>0.25</v>
      </c>
      <c r="H37" s="39">
        <v>0</v>
      </c>
      <c r="I37" s="40">
        <v>4.4999999999999997E-3</v>
      </c>
      <c r="J37" s="39" t="s">
        <v>0</v>
      </c>
      <c r="K37" s="41" t="s">
        <v>224</v>
      </c>
      <c r="L37" s="39">
        <v>0.82430000000000003</v>
      </c>
      <c r="M37" s="39">
        <f>1-N37+O37+P37</f>
        <v>0.67430000000000001</v>
      </c>
      <c r="N37" s="39">
        <v>0.35</v>
      </c>
      <c r="O37" s="39">
        <v>0</v>
      </c>
      <c r="P37" s="40">
        <v>2.4299999999999999E-2</v>
      </c>
      <c r="Q37" s="39" t="s">
        <v>0</v>
      </c>
      <c r="R37" s="41" t="s">
        <v>224</v>
      </c>
      <c r="S37" s="38" t="s">
        <v>225</v>
      </c>
    </row>
    <row r="38" spans="1:19" x14ac:dyDescent="0.25">
      <c r="A38" s="10" t="s">
        <v>58</v>
      </c>
      <c r="B38" s="10" t="s">
        <v>150</v>
      </c>
      <c r="C38" s="10" t="s">
        <v>163</v>
      </c>
      <c r="D38" s="10" t="s">
        <v>30</v>
      </c>
      <c r="E38" s="5" t="s">
        <v>0</v>
      </c>
      <c r="F38" s="5" t="s">
        <v>0</v>
      </c>
      <c r="G38" s="5" t="s">
        <v>0</v>
      </c>
      <c r="H38" s="5" t="s">
        <v>0</v>
      </c>
      <c r="I38" s="24" t="s">
        <v>0</v>
      </c>
      <c r="J38" s="5" t="s">
        <v>0</v>
      </c>
      <c r="K38" s="11" t="s">
        <v>0</v>
      </c>
      <c r="L38" s="5" t="s">
        <v>0</v>
      </c>
      <c r="M38" s="5" t="s">
        <v>0</v>
      </c>
      <c r="N38" s="5" t="s">
        <v>0</v>
      </c>
      <c r="O38" s="5" t="s">
        <v>0</v>
      </c>
      <c r="P38" s="24" t="s">
        <v>0</v>
      </c>
      <c r="Q38" s="5" t="s">
        <v>0</v>
      </c>
      <c r="R38" s="11" t="s">
        <v>0</v>
      </c>
      <c r="S38" s="10" t="s">
        <v>189</v>
      </c>
    </row>
    <row r="39" spans="1:19" x14ac:dyDescent="0.25">
      <c r="A39" s="10" t="s">
        <v>17</v>
      </c>
      <c r="B39" s="10" t="s">
        <v>42</v>
      </c>
      <c r="C39" s="10" t="s">
        <v>193</v>
      </c>
      <c r="D39" s="10" t="s">
        <v>141</v>
      </c>
      <c r="E39" s="5">
        <v>0.8</v>
      </c>
      <c r="F39" s="5">
        <v>0.8</v>
      </c>
      <c r="G39" s="5" t="s">
        <v>0</v>
      </c>
      <c r="H39" s="5" t="s">
        <v>0</v>
      </c>
      <c r="I39" s="24" t="s">
        <v>0</v>
      </c>
      <c r="J39" s="5" t="s">
        <v>0</v>
      </c>
      <c r="K39" s="11" t="s">
        <v>74</v>
      </c>
      <c r="L39" s="5">
        <v>0.8</v>
      </c>
      <c r="M39" s="5">
        <v>0.8</v>
      </c>
      <c r="N39" s="5" t="s">
        <v>0</v>
      </c>
      <c r="O39" s="5" t="s">
        <v>0</v>
      </c>
      <c r="P39" s="24" t="s">
        <v>0</v>
      </c>
      <c r="Q39" s="5" t="s">
        <v>0</v>
      </c>
      <c r="R39" s="11" t="s">
        <v>74</v>
      </c>
      <c r="S39" s="10" t="s">
        <v>166</v>
      </c>
    </row>
    <row r="40" spans="1:19" x14ac:dyDescent="0.25">
      <c r="A40" s="10" t="s">
        <v>17</v>
      </c>
      <c r="B40" s="10" t="s">
        <v>42</v>
      </c>
      <c r="C40" s="10" t="s">
        <v>193</v>
      </c>
      <c r="D40" s="10" t="s">
        <v>170</v>
      </c>
      <c r="E40" s="5">
        <v>1</v>
      </c>
      <c r="F40" s="5">
        <v>1</v>
      </c>
      <c r="G40" s="5" t="s">
        <v>0</v>
      </c>
      <c r="H40" s="5" t="s">
        <v>0</v>
      </c>
      <c r="I40" s="24" t="s">
        <v>0</v>
      </c>
      <c r="J40" s="5" t="s">
        <v>0</v>
      </c>
      <c r="K40" s="11" t="s">
        <v>62</v>
      </c>
      <c r="L40" s="5">
        <v>1</v>
      </c>
      <c r="M40" s="5">
        <v>1</v>
      </c>
      <c r="N40" s="5" t="s">
        <v>0</v>
      </c>
      <c r="O40" s="5" t="s">
        <v>0</v>
      </c>
      <c r="P40" s="24" t="s">
        <v>0</v>
      </c>
      <c r="Q40" s="5" t="s">
        <v>0</v>
      </c>
      <c r="R40" s="11" t="s">
        <v>62</v>
      </c>
      <c r="S40" s="10" t="s">
        <v>51</v>
      </c>
    </row>
    <row r="41" spans="1:19" s="66" customFormat="1" x14ac:dyDescent="0.25">
      <c r="A41" s="42" t="s">
        <v>17</v>
      </c>
      <c r="B41" s="42" t="s">
        <v>42</v>
      </c>
      <c r="C41" s="42" t="s">
        <v>193</v>
      </c>
      <c r="D41" s="42" t="s">
        <v>169</v>
      </c>
      <c r="E41" s="43">
        <v>0.72</v>
      </c>
      <c r="F41" s="43">
        <f>1-G41+H41</f>
        <v>0.70499999999999996</v>
      </c>
      <c r="G41" s="43">
        <v>0.32</v>
      </c>
      <c r="H41" s="43">
        <v>2.5000000000000001E-2</v>
      </c>
      <c r="I41" s="44" t="s">
        <v>0</v>
      </c>
      <c r="J41" s="43" t="s">
        <v>0</v>
      </c>
      <c r="K41" s="45" t="s">
        <v>276</v>
      </c>
      <c r="L41" s="43" t="s">
        <v>0</v>
      </c>
      <c r="M41" s="43" t="s">
        <v>0</v>
      </c>
      <c r="N41" s="43" t="s">
        <v>0</v>
      </c>
      <c r="O41" s="43" t="s">
        <v>0</v>
      </c>
      <c r="P41" s="44" t="s">
        <v>0</v>
      </c>
      <c r="Q41" s="43" t="s">
        <v>0</v>
      </c>
      <c r="R41" s="45" t="s">
        <v>0</v>
      </c>
      <c r="S41" s="42" t="s">
        <v>172</v>
      </c>
    </row>
    <row r="42" spans="1:19" x14ac:dyDescent="0.25">
      <c r="A42" s="10" t="s">
        <v>17</v>
      </c>
      <c r="B42" s="10" t="s">
        <v>42</v>
      </c>
      <c r="C42" s="10" t="s">
        <v>193</v>
      </c>
      <c r="D42" s="10" t="s">
        <v>171</v>
      </c>
      <c r="E42" s="5">
        <v>1</v>
      </c>
      <c r="F42" s="5">
        <v>1</v>
      </c>
      <c r="G42" s="5" t="s">
        <v>0</v>
      </c>
      <c r="H42" s="5" t="s">
        <v>0</v>
      </c>
      <c r="I42" s="24" t="s">
        <v>0</v>
      </c>
      <c r="J42" s="5" t="s">
        <v>0</v>
      </c>
      <c r="K42" s="11" t="s">
        <v>62</v>
      </c>
      <c r="L42" s="5" t="s">
        <v>0</v>
      </c>
      <c r="M42" s="5" t="s">
        <v>0</v>
      </c>
      <c r="N42" s="5" t="s">
        <v>0</v>
      </c>
      <c r="O42" s="5" t="s">
        <v>0</v>
      </c>
      <c r="P42" s="24" t="s">
        <v>0</v>
      </c>
      <c r="Q42" s="5" t="s">
        <v>0</v>
      </c>
      <c r="R42" s="11" t="s">
        <v>62</v>
      </c>
      <c r="S42" s="10" t="s">
        <v>51</v>
      </c>
    </row>
    <row r="43" spans="1:19" x14ac:dyDescent="0.25">
      <c r="A43" s="10" t="s">
        <v>17</v>
      </c>
      <c r="B43" s="10" t="s">
        <v>42</v>
      </c>
      <c r="C43" s="10" t="s">
        <v>193</v>
      </c>
      <c r="D43" s="10" t="s">
        <v>140</v>
      </c>
      <c r="E43" s="5">
        <v>0.8</v>
      </c>
      <c r="F43" s="5">
        <v>0.8</v>
      </c>
      <c r="G43" s="5" t="s">
        <v>0</v>
      </c>
      <c r="H43" s="5" t="s">
        <v>0</v>
      </c>
      <c r="I43" s="24" t="s">
        <v>0</v>
      </c>
      <c r="J43" s="5" t="s">
        <v>0</v>
      </c>
      <c r="K43" s="11" t="s">
        <v>74</v>
      </c>
      <c r="L43" s="5">
        <v>0.8</v>
      </c>
      <c r="M43" s="5">
        <v>0.8</v>
      </c>
      <c r="N43" s="5" t="s">
        <v>0</v>
      </c>
      <c r="O43" s="5" t="s">
        <v>0</v>
      </c>
      <c r="P43" s="24" t="s">
        <v>0</v>
      </c>
      <c r="Q43" s="5" t="s">
        <v>0</v>
      </c>
      <c r="R43" s="11" t="s">
        <v>74</v>
      </c>
      <c r="S43" s="10" t="s">
        <v>166</v>
      </c>
    </row>
    <row r="44" spans="1:19" x14ac:dyDescent="0.25">
      <c r="A44" s="10" t="s">
        <v>17</v>
      </c>
      <c r="B44" s="10" t="s">
        <v>42</v>
      </c>
      <c r="C44" s="10" t="s">
        <v>193</v>
      </c>
      <c r="D44" s="10" t="s">
        <v>177</v>
      </c>
      <c r="E44" s="5">
        <v>1</v>
      </c>
      <c r="F44" s="5">
        <v>1</v>
      </c>
      <c r="G44" s="5" t="s">
        <v>0</v>
      </c>
      <c r="H44" s="5" t="s">
        <v>0</v>
      </c>
      <c r="I44" s="24" t="s">
        <v>0</v>
      </c>
      <c r="J44" s="5" t="s">
        <v>0</v>
      </c>
      <c r="K44" s="11" t="s">
        <v>62</v>
      </c>
      <c r="L44" s="5">
        <v>1</v>
      </c>
      <c r="M44" s="5">
        <v>1</v>
      </c>
      <c r="N44" s="5" t="s">
        <v>0</v>
      </c>
      <c r="O44" s="5" t="s">
        <v>0</v>
      </c>
      <c r="P44" s="24" t="s">
        <v>0</v>
      </c>
      <c r="Q44" s="5" t="s">
        <v>0</v>
      </c>
      <c r="R44" s="11" t="s">
        <v>62</v>
      </c>
      <c r="S44" s="10" t="s">
        <v>51</v>
      </c>
    </row>
    <row r="45" spans="1:19" x14ac:dyDescent="0.25">
      <c r="A45" s="10" t="s">
        <v>17</v>
      </c>
      <c r="B45" s="10" t="s">
        <v>42</v>
      </c>
      <c r="C45" s="10" t="s">
        <v>193</v>
      </c>
      <c r="D45" s="10" t="s">
        <v>198</v>
      </c>
      <c r="E45" s="5">
        <v>0.69</v>
      </c>
      <c r="F45" s="5">
        <f>1-G45+H45+I45</f>
        <v>0.69</v>
      </c>
      <c r="G45" s="5">
        <v>0.38</v>
      </c>
      <c r="H45" s="5">
        <v>0</v>
      </c>
      <c r="I45" s="24">
        <v>7.0000000000000007E-2</v>
      </c>
      <c r="J45" s="5" t="s">
        <v>0</v>
      </c>
      <c r="K45" s="11" t="s">
        <v>29</v>
      </c>
      <c r="L45" s="5" t="s">
        <v>0</v>
      </c>
      <c r="M45" s="5" t="s">
        <v>0</v>
      </c>
      <c r="N45" s="5" t="s">
        <v>0</v>
      </c>
      <c r="O45" s="5" t="s">
        <v>0</v>
      </c>
      <c r="P45" s="24" t="s">
        <v>0</v>
      </c>
      <c r="Q45" s="5" t="s">
        <v>0</v>
      </c>
      <c r="R45" s="11" t="s">
        <v>0</v>
      </c>
      <c r="S45" s="10" t="s">
        <v>200</v>
      </c>
    </row>
    <row r="46" spans="1:19" x14ac:dyDescent="0.25">
      <c r="A46" s="10" t="s">
        <v>17</v>
      </c>
      <c r="B46" s="10" t="s">
        <v>42</v>
      </c>
      <c r="C46" s="10" t="s">
        <v>193</v>
      </c>
      <c r="D46" s="10" t="s">
        <v>117</v>
      </c>
      <c r="E46" s="5">
        <v>1</v>
      </c>
      <c r="F46" s="5">
        <v>1</v>
      </c>
      <c r="G46" s="5" t="s">
        <v>0</v>
      </c>
      <c r="H46" s="5" t="s">
        <v>0</v>
      </c>
      <c r="I46" s="24" t="s">
        <v>0</v>
      </c>
      <c r="J46" s="5" t="s">
        <v>0</v>
      </c>
      <c r="K46" s="11" t="s">
        <v>62</v>
      </c>
      <c r="L46" s="5">
        <v>1</v>
      </c>
      <c r="M46" s="5">
        <v>1</v>
      </c>
      <c r="N46" s="5" t="s">
        <v>0</v>
      </c>
      <c r="O46" s="5" t="s">
        <v>0</v>
      </c>
      <c r="P46" s="24" t="s">
        <v>0</v>
      </c>
      <c r="Q46" s="5" t="s">
        <v>0</v>
      </c>
      <c r="R46" s="11" t="s">
        <v>62</v>
      </c>
      <c r="S46" s="10" t="s">
        <v>201</v>
      </c>
    </row>
    <row r="47" spans="1:19" x14ac:dyDescent="0.25">
      <c r="A47" s="10" t="s">
        <v>17</v>
      </c>
      <c r="B47" s="10" t="s">
        <v>42</v>
      </c>
      <c r="C47" s="10" t="s">
        <v>193</v>
      </c>
      <c r="D47" s="10" t="s">
        <v>104</v>
      </c>
      <c r="E47" s="5">
        <v>1</v>
      </c>
      <c r="F47" s="5">
        <v>1</v>
      </c>
      <c r="G47" s="5" t="s">
        <v>0</v>
      </c>
      <c r="H47" s="5" t="s">
        <v>0</v>
      </c>
      <c r="I47" s="24" t="s">
        <v>0</v>
      </c>
      <c r="J47" s="5" t="s">
        <v>0</v>
      </c>
      <c r="K47" s="11" t="s">
        <v>62</v>
      </c>
      <c r="L47" s="5">
        <v>1</v>
      </c>
      <c r="M47" s="5">
        <v>1</v>
      </c>
      <c r="N47" s="5" t="s">
        <v>0</v>
      </c>
      <c r="O47" s="5" t="s">
        <v>0</v>
      </c>
      <c r="P47" s="24" t="s">
        <v>0</v>
      </c>
      <c r="Q47" s="5" t="s">
        <v>0</v>
      </c>
      <c r="R47" s="11" t="s">
        <v>62</v>
      </c>
      <c r="S47" s="10" t="s">
        <v>51</v>
      </c>
    </row>
    <row r="48" spans="1:19" s="66" customFormat="1" x14ac:dyDescent="0.25">
      <c r="A48" s="42" t="s">
        <v>17</v>
      </c>
      <c r="B48" s="42" t="s">
        <v>42</v>
      </c>
      <c r="C48" s="42" t="s">
        <v>193</v>
      </c>
      <c r="D48" s="42" t="s">
        <v>63</v>
      </c>
      <c r="E48" s="43">
        <v>0.86</v>
      </c>
      <c r="F48" s="43">
        <f>1-G48+H48</f>
        <v>0.81</v>
      </c>
      <c r="G48" s="43">
        <v>0.23</v>
      </c>
      <c r="H48" s="43">
        <v>0.04</v>
      </c>
      <c r="I48" s="44" t="s">
        <v>0</v>
      </c>
      <c r="J48" s="43" t="s">
        <v>0</v>
      </c>
      <c r="K48" s="45" t="s">
        <v>274</v>
      </c>
      <c r="L48" s="43" t="s">
        <v>0</v>
      </c>
      <c r="M48" s="43" t="s">
        <v>0</v>
      </c>
      <c r="N48" s="43" t="s">
        <v>0</v>
      </c>
      <c r="O48" s="43" t="s">
        <v>0</v>
      </c>
      <c r="P48" s="44" t="s">
        <v>0</v>
      </c>
      <c r="Q48" s="43" t="s">
        <v>0</v>
      </c>
      <c r="R48" s="45" t="s">
        <v>0</v>
      </c>
      <c r="S48" s="42" t="s">
        <v>15</v>
      </c>
    </row>
    <row r="49" spans="1:19" x14ac:dyDescent="0.25">
      <c r="A49" s="10" t="s">
        <v>17</v>
      </c>
      <c r="B49" s="10" t="s">
        <v>42</v>
      </c>
      <c r="C49" s="10" t="s">
        <v>193</v>
      </c>
      <c r="D49" s="10" t="s">
        <v>124</v>
      </c>
      <c r="E49" s="5">
        <v>1</v>
      </c>
      <c r="F49" s="5">
        <v>1</v>
      </c>
      <c r="G49" s="5" t="s">
        <v>0</v>
      </c>
      <c r="H49" s="5" t="s">
        <v>0</v>
      </c>
      <c r="I49" s="24" t="s">
        <v>0</v>
      </c>
      <c r="J49" s="5" t="s">
        <v>0</v>
      </c>
      <c r="K49" s="11" t="s">
        <v>62</v>
      </c>
      <c r="L49" s="5" t="s">
        <v>0</v>
      </c>
      <c r="M49" s="5" t="s">
        <v>0</v>
      </c>
      <c r="N49" s="5" t="s">
        <v>0</v>
      </c>
      <c r="O49" s="5" t="s">
        <v>0</v>
      </c>
      <c r="P49" s="24" t="s">
        <v>0</v>
      </c>
      <c r="Q49" s="5" t="s">
        <v>0</v>
      </c>
      <c r="R49" s="11" t="s">
        <v>0</v>
      </c>
      <c r="S49" s="10" t="s">
        <v>64</v>
      </c>
    </row>
    <row r="50" spans="1:19" s="66" customFormat="1" x14ac:dyDescent="0.25">
      <c r="A50" s="42" t="s">
        <v>17</v>
      </c>
      <c r="B50" s="42" t="s">
        <v>42</v>
      </c>
      <c r="C50" s="42" t="s">
        <v>193</v>
      </c>
      <c r="D50" s="42" t="s">
        <v>43</v>
      </c>
      <c r="E50" s="43">
        <v>0.76</v>
      </c>
      <c r="F50" s="43">
        <f>1-G50+H50</f>
        <v>0.78500000000000003</v>
      </c>
      <c r="G50" s="43">
        <v>0.24</v>
      </c>
      <c r="H50" s="43">
        <v>2.5000000000000001E-2</v>
      </c>
      <c r="I50" s="44" t="s">
        <v>0</v>
      </c>
      <c r="J50" s="43" t="s">
        <v>0</v>
      </c>
      <c r="K50" s="45" t="s">
        <v>275</v>
      </c>
      <c r="L50" s="43" t="s">
        <v>0</v>
      </c>
      <c r="M50" s="43" t="s">
        <v>0</v>
      </c>
      <c r="N50" s="43" t="s">
        <v>0</v>
      </c>
      <c r="O50" s="43" t="s">
        <v>0</v>
      </c>
      <c r="P50" s="44" t="s">
        <v>0</v>
      </c>
      <c r="Q50" s="43" t="s">
        <v>0</v>
      </c>
      <c r="R50" s="45" t="s">
        <v>0</v>
      </c>
      <c r="S50" s="42" t="s">
        <v>15</v>
      </c>
    </row>
    <row r="51" spans="1:19" x14ac:dyDescent="0.25">
      <c r="A51" s="10" t="s">
        <v>17</v>
      </c>
      <c r="B51" s="10" t="s">
        <v>42</v>
      </c>
      <c r="C51" s="10" t="s">
        <v>193</v>
      </c>
      <c r="D51" s="10" t="s">
        <v>111</v>
      </c>
      <c r="E51" s="5">
        <v>1</v>
      </c>
      <c r="F51" s="5">
        <v>1</v>
      </c>
      <c r="G51" s="5" t="s">
        <v>0</v>
      </c>
      <c r="H51" s="5" t="s">
        <v>0</v>
      </c>
      <c r="I51" s="24" t="s">
        <v>0</v>
      </c>
      <c r="J51" s="5" t="s">
        <v>0</v>
      </c>
      <c r="K51" s="11" t="s">
        <v>62</v>
      </c>
      <c r="L51" s="5">
        <v>1</v>
      </c>
      <c r="M51" s="5">
        <v>1</v>
      </c>
      <c r="N51" s="5" t="s">
        <v>0</v>
      </c>
      <c r="O51" s="5" t="s">
        <v>0</v>
      </c>
      <c r="P51" s="24" t="s">
        <v>0</v>
      </c>
      <c r="Q51" s="5" t="s">
        <v>0</v>
      </c>
      <c r="R51" s="11" t="s">
        <v>62</v>
      </c>
      <c r="S51" s="10" t="s">
        <v>96</v>
      </c>
    </row>
    <row r="52" spans="1:19" s="66" customFormat="1" x14ac:dyDescent="0.25">
      <c r="A52" s="42" t="s">
        <v>17</v>
      </c>
      <c r="B52" s="64" t="s">
        <v>42</v>
      </c>
      <c r="C52" s="42" t="s">
        <v>193</v>
      </c>
      <c r="D52" s="64" t="s">
        <v>127</v>
      </c>
      <c r="E52" s="43">
        <v>0.8</v>
      </c>
      <c r="F52" s="43">
        <f>1-G52+H52</f>
        <v>0.86499999999999999</v>
      </c>
      <c r="G52" s="43">
        <v>0.16</v>
      </c>
      <c r="H52" s="43">
        <v>2.5000000000000001E-2</v>
      </c>
      <c r="I52" s="44" t="s">
        <v>0</v>
      </c>
      <c r="J52" s="43" t="s">
        <v>0</v>
      </c>
      <c r="K52" s="45" t="s">
        <v>270</v>
      </c>
      <c r="L52" s="43" t="s">
        <v>0</v>
      </c>
      <c r="M52" s="43" t="s">
        <v>0</v>
      </c>
      <c r="N52" s="43" t="s">
        <v>0</v>
      </c>
      <c r="O52" s="43" t="s">
        <v>0</v>
      </c>
      <c r="P52" s="44" t="s">
        <v>0</v>
      </c>
      <c r="Q52" s="43" t="s">
        <v>0</v>
      </c>
      <c r="R52" s="64" t="s">
        <v>0</v>
      </c>
      <c r="S52" s="64" t="s">
        <v>160</v>
      </c>
    </row>
    <row r="53" spans="1:19" s="66" customFormat="1" x14ac:dyDescent="0.25">
      <c r="A53" s="42" t="s">
        <v>17</v>
      </c>
      <c r="B53" s="64" t="s">
        <v>42</v>
      </c>
      <c r="C53" s="42" t="s">
        <v>193</v>
      </c>
      <c r="D53" s="64" t="s">
        <v>128</v>
      </c>
      <c r="E53" s="43">
        <v>0.9</v>
      </c>
      <c r="F53" s="43">
        <f>1-G53+H53</f>
        <v>0.86499999999999999</v>
      </c>
      <c r="G53" s="43">
        <v>0.16</v>
      </c>
      <c r="H53" s="43">
        <v>2.5000000000000001E-2</v>
      </c>
      <c r="I53" s="44" t="s">
        <v>0</v>
      </c>
      <c r="J53" s="43" t="s">
        <v>0</v>
      </c>
      <c r="K53" s="64" t="s">
        <v>48</v>
      </c>
      <c r="L53" s="43">
        <v>0.9</v>
      </c>
      <c r="M53" s="43">
        <f>1-(N53/2)+O53</f>
        <v>0.94500000000000006</v>
      </c>
      <c r="N53" s="43">
        <v>0.16</v>
      </c>
      <c r="O53" s="43">
        <v>2.5000000000000001E-2</v>
      </c>
      <c r="P53" s="44" t="s">
        <v>0</v>
      </c>
      <c r="Q53" s="43" t="s">
        <v>0</v>
      </c>
      <c r="R53" s="64" t="s">
        <v>48</v>
      </c>
      <c r="S53" s="64" t="s">
        <v>160</v>
      </c>
    </row>
    <row r="54" spans="1:19" x14ac:dyDescent="0.25">
      <c r="A54" s="10" t="s">
        <v>17</v>
      </c>
      <c r="B54" s="6" t="s">
        <v>42</v>
      </c>
      <c r="C54" s="10" t="s">
        <v>193</v>
      </c>
      <c r="D54" s="6" t="s">
        <v>125</v>
      </c>
      <c r="E54" s="5">
        <v>1</v>
      </c>
      <c r="F54" s="5">
        <v>1</v>
      </c>
      <c r="G54" s="5" t="s">
        <v>0</v>
      </c>
      <c r="H54" s="5" t="s">
        <v>0</v>
      </c>
      <c r="I54" s="24" t="s">
        <v>0</v>
      </c>
      <c r="J54" s="5" t="s">
        <v>0</v>
      </c>
      <c r="K54" s="6" t="s">
        <v>62</v>
      </c>
      <c r="L54" s="5">
        <v>1</v>
      </c>
      <c r="M54" s="5">
        <v>1</v>
      </c>
      <c r="N54" s="5" t="s">
        <v>0</v>
      </c>
      <c r="O54" s="5" t="s">
        <v>0</v>
      </c>
      <c r="P54" s="24" t="s">
        <v>0</v>
      </c>
      <c r="Q54" s="5" t="s">
        <v>0</v>
      </c>
      <c r="R54" s="6" t="s">
        <v>62</v>
      </c>
      <c r="S54" s="6" t="s">
        <v>126</v>
      </c>
    </row>
    <row r="55" spans="1:19" s="66" customFormat="1" x14ac:dyDescent="0.25">
      <c r="A55" s="42" t="s">
        <v>17</v>
      </c>
      <c r="B55" s="64" t="s">
        <v>42</v>
      </c>
      <c r="C55" s="42" t="s">
        <v>193</v>
      </c>
      <c r="D55" s="64" t="s">
        <v>122</v>
      </c>
      <c r="E55" s="43">
        <v>0.65</v>
      </c>
      <c r="F55" s="43">
        <f>1-G55+H55</f>
        <v>0.498</v>
      </c>
      <c r="G55" s="43">
        <v>0.52700000000000002</v>
      </c>
      <c r="H55" s="43">
        <v>2.5000000000000001E-2</v>
      </c>
      <c r="I55" s="44" t="s">
        <v>0</v>
      </c>
      <c r="J55" s="43" t="s">
        <v>0</v>
      </c>
      <c r="K55" s="45" t="s">
        <v>270</v>
      </c>
      <c r="L55" s="43" t="s">
        <v>0</v>
      </c>
      <c r="M55" s="43" t="s">
        <v>0</v>
      </c>
      <c r="N55" s="43" t="s">
        <v>0</v>
      </c>
      <c r="O55" s="43" t="s">
        <v>0</v>
      </c>
      <c r="P55" s="44" t="s">
        <v>0</v>
      </c>
      <c r="Q55" s="43" t="s">
        <v>0</v>
      </c>
      <c r="R55" s="64" t="s">
        <v>0</v>
      </c>
      <c r="S55" s="42" t="s">
        <v>85</v>
      </c>
    </row>
    <row r="56" spans="1:19" x14ac:dyDescent="0.25">
      <c r="A56" s="10" t="s">
        <v>17</v>
      </c>
      <c r="B56" s="10" t="s">
        <v>42</v>
      </c>
      <c r="C56" s="10" t="s">
        <v>193</v>
      </c>
      <c r="D56" s="10" t="s">
        <v>112</v>
      </c>
      <c r="E56" s="5">
        <v>1</v>
      </c>
      <c r="F56" s="5">
        <v>1</v>
      </c>
      <c r="G56" s="5" t="s">
        <v>0</v>
      </c>
      <c r="H56" s="5" t="s">
        <v>0</v>
      </c>
      <c r="I56" s="24" t="s">
        <v>0</v>
      </c>
      <c r="J56" s="5" t="s">
        <v>0</v>
      </c>
      <c r="K56" s="11" t="s">
        <v>62</v>
      </c>
      <c r="L56" s="5" t="s">
        <v>0</v>
      </c>
      <c r="M56" s="5" t="s">
        <v>0</v>
      </c>
      <c r="N56" s="5" t="s">
        <v>0</v>
      </c>
      <c r="O56" s="5" t="s">
        <v>0</v>
      </c>
      <c r="P56" s="24" t="s">
        <v>0</v>
      </c>
      <c r="Q56" s="5" t="s">
        <v>0</v>
      </c>
      <c r="R56" s="11" t="s">
        <v>62</v>
      </c>
      <c r="S56" s="10" t="s">
        <v>97</v>
      </c>
    </row>
    <row r="57" spans="1:19" s="66" customFormat="1" x14ac:dyDescent="0.25">
      <c r="A57" s="42" t="s">
        <v>17</v>
      </c>
      <c r="B57" s="64" t="s">
        <v>42</v>
      </c>
      <c r="C57" s="42" t="s">
        <v>193</v>
      </c>
      <c r="D57" s="64" t="s">
        <v>123</v>
      </c>
      <c r="E57" s="43">
        <v>0.63</v>
      </c>
      <c r="F57" s="43">
        <f>1-G57+H57</f>
        <v>0.56599999999999995</v>
      </c>
      <c r="G57" s="43">
        <v>0.45900000000000002</v>
      </c>
      <c r="H57" s="43">
        <v>2.5000000000000001E-2</v>
      </c>
      <c r="I57" s="44" t="s">
        <v>0</v>
      </c>
      <c r="J57" s="43" t="s">
        <v>0</v>
      </c>
      <c r="K57" s="45" t="s">
        <v>270</v>
      </c>
      <c r="L57" s="43" t="s">
        <v>0</v>
      </c>
      <c r="M57" s="43" t="s">
        <v>0</v>
      </c>
      <c r="N57" s="43" t="s">
        <v>0</v>
      </c>
      <c r="O57" s="43" t="s">
        <v>0</v>
      </c>
      <c r="P57" s="44" t="s">
        <v>0</v>
      </c>
      <c r="Q57" s="43" t="s">
        <v>0</v>
      </c>
      <c r="R57" s="64" t="s">
        <v>0</v>
      </c>
      <c r="S57" s="42" t="s">
        <v>85</v>
      </c>
    </row>
    <row r="58" spans="1:19" x14ac:dyDescent="0.25">
      <c r="A58" s="10" t="s">
        <v>17</v>
      </c>
      <c r="B58" s="10" t="s">
        <v>42</v>
      </c>
      <c r="C58" s="10" t="s">
        <v>193</v>
      </c>
      <c r="D58" s="10" t="s">
        <v>113</v>
      </c>
      <c r="E58" s="5">
        <v>1</v>
      </c>
      <c r="F58" s="5">
        <v>1</v>
      </c>
      <c r="G58" s="5" t="s">
        <v>0</v>
      </c>
      <c r="H58" s="5" t="s">
        <v>0</v>
      </c>
      <c r="I58" s="24" t="s">
        <v>0</v>
      </c>
      <c r="J58" s="5" t="s">
        <v>0</v>
      </c>
      <c r="K58" s="11" t="s">
        <v>62</v>
      </c>
      <c r="L58" s="5" t="s">
        <v>0</v>
      </c>
      <c r="M58" s="5" t="s">
        <v>0</v>
      </c>
      <c r="N58" s="5" t="s">
        <v>0</v>
      </c>
      <c r="O58" s="5" t="s">
        <v>0</v>
      </c>
      <c r="P58" s="24" t="s">
        <v>0</v>
      </c>
      <c r="Q58" s="5" t="s">
        <v>0</v>
      </c>
      <c r="R58" s="11" t="s">
        <v>62</v>
      </c>
      <c r="S58" s="10" t="s">
        <v>98</v>
      </c>
    </row>
    <row r="59" spans="1:19" s="66" customFormat="1" x14ac:dyDescent="0.25">
      <c r="A59" s="42" t="s">
        <v>17</v>
      </c>
      <c r="B59" s="64" t="s">
        <v>42</v>
      </c>
      <c r="C59" s="42" t="s">
        <v>193</v>
      </c>
      <c r="D59" s="64" t="s">
        <v>79</v>
      </c>
      <c r="E59" s="43">
        <v>0.63</v>
      </c>
      <c r="F59" s="43">
        <f>1-G59+H59</f>
        <v>0.51800000000000002</v>
      </c>
      <c r="G59" s="43">
        <v>0.50700000000000001</v>
      </c>
      <c r="H59" s="43">
        <v>2.5000000000000001E-2</v>
      </c>
      <c r="I59" s="44" t="s">
        <v>0</v>
      </c>
      <c r="J59" s="43" t="s">
        <v>0</v>
      </c>
      <c r="K59" s="45" t="s">
        <v>270</v>
      </c>
      <c r="L59" s="43">
        <v>0.63</v>
      </c>
      <c r="M59" s="43">
        <f>1-N59+O59</f>
        <v>0.51800000000000002</v>
      </c>
      <c r="N59" s="43">
        <v>0.50700000000000001</v>
      </c>
      <c r="O59" s="43">
        <v>2.5000000000000001E-2</v>
      </c>
      <c r="P59" s="44" t="s">
        <v>0</v>
      </c>
      <c r="Q59" s="43" t="s">
        <v>0</v>
      </c>
      <c r="R59" s="45" t="s">
        <v>270</v>
      </c>
      <c r="S59" s="42" t="s">
        <v>85</v>
      </c>
    </row>
    <row r="60" spans="1:19" x14ac:dyDescent="0.25">
      <c r="A60" s="10" t="s">
        <v>17</v>
      </c>
      <c r="B60" s="10" t="s">
        <v>42</v>
      </c>
      <c r="C60" s="10" t="s">
        <v>193</v>
      </c>
      <c r="D60" s="10" t="s">
        <v>114</v>
      </c>
      <c r="E60" s="5">
        <v>1</v>
      </c>
      <c r="F60" s="5">
        <v>1</v>
      </c>
      <c r="G60" s="5" t="s">
        <v>0</v>
      </c>
      <c r="H60" s="5" t="s">
        <v>0</v>
      </c>
      <c r="I60" s="24" t="s">
        <v>0</v>
      </c>
      <c r="J60" s="5" t="s">
        <v>0</v>
      </c>
      <c r="K60" s="11" t="s">
        <v>62</v>
      </c>
      <c r="L60" s="5">
        <v>1</v>
      </c>
      <c r="M60" s="5">
        <v>1</v>
      </c>
      <c r="N60" s="5" t="s">
        <v>0</v>
      </c>
      <c r="O60" s="5" t="s">
        <v>0</v>
      </c>
      <c r="P60" s="24" t="s">
        <v>0</v>
      </c>
      <c r="Q60" s="5" t="s">
        <v>0</v>
      </c>
      <c r="R60" s="11" t="s">
        <v>62</v>
      </c>
      <c r="S60" s="10" t="s">
        <v>99</v>
      </c>
    </row>
    <row r="61" spans="1:19" s="66" customFormat="1" x14ac:dyDescent="0.25">
      <c r="A61" s="42" t="s">
        <v>17</v>
      </c>
      <c r="B61" s="64" t="s">
        <v>42</v>
      </c>
      <c r="C61" s="42" t="s">
        <v>193</v>
      </c>
      <c r="D61" s="64" t="s">
        <v>80</v>
      </c>
      <c r="E61" s="43">
        <v>0.67</v>
      </c>
      <c r="F61" s="43">
        <f>1-G61+H61</f>
        <v>0.54100000000000004</v>
      </c>
      <c r="G61" s="43">
        <v>0.48399999999999999</v>
      </c>
      <c r="H61" s="43">
        <v>2.5000000000000001E-2</v>
      </c>
      <c r="I61" s="44" t="s">
        <v>0</v>
      </c>
      <c r="J61" s="43" t="s">
        <v>0</v>
      </c>
      <c r="K61" s="45" t="s">
        <v>270</v>
      </c>
      <c r="L61" s="43" t="s">
        <v>0</v>
      </c>
      <c r="M61" s="43" t="s">
        <v>0</v>
      </c>
      <c r="N61" s="43" t="s">
        <v>0</v>
      </c>
      <c r="O61" s="43" t="s">
        <v>0</v>
      </c>
      <c r="P61" s="44" t="s">
        <v>0</v>
      </c>
      <c r="Q61" s="43" t="s">
        <v>0</v>
      </c>
      <c r="R61" s="64" t="s">
        <v>0</v>
      </c>
      <c r="S61" s="42" t="s">
        <v>85</v>
      </c>
    </row>
    <row r="62" spans="1:19" x14ac:dyDescent="0.25">
      <c r="A62" s="10" t="s">
        <v>17</v>
      </c>
      <c r="B62" s="10" t="s">
        <v>42</v>
      </c>
      <c r="C62" s="10" t="s">
        <v>193</v>
      </c>
      <c r="D62" s="10" t="s">
        <v>115</v>
      </c>
      <c r="E62" s="5">
        <v>1</v>
      </c>
      <c r="F62" s="5">
        <v>1</v>
      </c>
      <c r="G62" s="5" t="s">
        <v>0</v>
      </c>
      <c r="H62" s="5" t="s">
        <v>0</v>
      </c>
      <c r="I62" s="24" t="s">
        <v>0</v>
      </c>
      <c r="J62" s="5" t="s">
        <v>0</v>
      </c>
      <c r="K62" s="11" t="s">
        <v>62</v>
      </c>
      <c r="L62" s="5" t="s">
        <v>0</v>
      </c>
      <c r="M62" s="5" t="s">
        <v>0</v>
      </c>
      <c r="N62" s="5" t="s">
        <v>0</v>
      </c>
      <c r="O62" s="5" t="s">
        <v>0</v>
      </c>
      <c r="P62" s="24" t="s">
        <v>0</v>
      </c>
      <c r="Q62" s="5" t="s">
        <v>0</v>
      </c>
      <c r="R62" s="11" t="s">
        <v>62</v>
      </c>
      <c r="S62" s="10" t="s">
        <v>100</v>
      </c>
    </row>
    <row r="63" spans="1:19" s="66" customFormat="1" x14ac:dyDescent="0.25">
      <c r="A63" s="42" t="s">
        <v>17</v>
      </c>
      <c r="B63" s="42" t="s">
        <v>42</v>
      </c>
      <c r="C63" s="42" t="s">
        <v>193</v>
      </c>
      <c r="D63" s="42" t="s">
        <v>81</v>
      </c>
      <c r="E63" s="43">
        <v>0.79</v>
      </c>
      <c r="F63" s="43">
        <f>1-G63+H63</f>
        <v>0.59</v>
      </c>
      <c r="G63" s="43">
        <v>0.435</v>
      </c>
      <c r="H63" s="43">
        <v>2.5000000000000001E-2</v>
      </c>
      <c r="I63" s="44" t="s">
        <v>0</v>
      </c>
      <c r="J63" s="43" t="s">
        <v>0</v>
      </c>
      <c r="K63" s="45" t="s">
        <v>270</v>
      </c>
      <c r="L63" s="43" t="s">
        <v>0</v>
      </c>
      <c r="M63" s="43" t="s">
        <v>0</v>
      </c>
      <c r="N63" s="43" t="s">
        <v>0</v>
      </c>
      <c r="O63" s="43" t="s">
        <v>0</v>
      </c>
      <c r="P63" s="44" t="s">
        <v>0</v>
      </c>
      <c r="Q63" s="43" t="s">
        <v>0</v>
      </c>
      <c r="R63" s="45" t="s">
        <v>0</v>
      </c>
      <c r="S63" s="42" t="s">
        <v>85</v>
      </c>
    </row>
    <row r="64" spans="1:19" x14ac:dyDescent="0.25">
      <c r="A64" s="10" t="s">
        <v>17</v>
      </c>
      <c r="B64" s="10" t="s">
        <v>42</v>
      </c>
      <c r="C64" s="10" t="s">
        <v>193</v>
      </c>
      <c r="D64" s="10" t="s">
        <v>116</v>
      </c>
      <c r="E64" s="5">
        <v>1</v>
      </c>
      <c r="F64" s="5">
        <v>1</v>
      </c>
      <c r="G64" s="5" t="s">
        <v>0</v>
      </c>
      <c r="H64" s="5" t="s">
        <v>0</v>
      </c>
      <c r="I64" s="24" t="s">
        <v>0</v>
      </c>
      <c r="J64" s="5" t="s">
        <v>0</v>
      </c>
      <c r="K64" s="11" t="s">
        <v>62</v>
      </c>
      <c r="L64" s="5" t="s">
        <v>0</v>
      </c>
      <c r="M64" s="5" t="s">
        <v>0</v>
      </c>
      <c r="N64" s="5" t="s">
        <v>0</v>
      </c>
      <c r="O64" s="5" t="s">
        <v>0</v>
      </c>
      <c r="P64" s="24" t="s">
        <v>0</v>
      </c>
      <c r="Q64" s="5" t="s">
        <v>0</v>
      </c>
      <c r="R64" s="11" t="s">
        <v>62</v>
      </c>
      <c r="S64" s="10" t="s">
        <v>94</v>
      </c>
    </row>
    <row r="65" spans="1:19" s="66" customFormat="1" x14ac:dyDescent="0.25">
      <c r="A65" s="42" t="s">
        <v>17</v>
      </c>
      <c r="B65" s="42" t="s">
        <v>42</v>
      </c>
      <c r="C65" s="42" t="s">
        <v>193</v>
      </c>
      <c r="D65" s="42" t="s">
        <v>82</v>
      </c>
      <c r="E65" s="43">
        <v>0.67</v>
      </c>
      <c r="F65" s="43">
        <f>1-G65+H65</f>
        <v>0.69000000000000006</v>
      </c>
      <c r="G65" s="43">
        <v>0.33500000000000002</v>
      </c>
      <c r="H65" s="43">
        <v>2.5000000000000001E-2</v>
      </c>
      <c r="I65" s="44" t="s">
        <v>0</v>
      </c>
      <c r="J65" s="43" t="s">
        <v>0</v>
      </c>
      <c r="K65" s="45" t="s">
        <v>270</v>
      </c>
      <c r="L65" s="43" t="s">
        <v>0</v>
      </c>
      <c r="M65" s="43" t="s">
        <v>0</v>
      </c>
      <c r="N65" s="43" t="s">
        <v>0</v>
      </c>
      <c r="O65" s="43" t="s">
        <v>0</v>
      </c>
      <c r="P65" s="44" t="s">
        <v>0</v>
      </c>
      <c r="Q65" s="43" t="s">
        <v>0</v>
      </c>
      <c r="R65" s="45" t="s">
        <v>0</v>
      </c>
      <c r="S65" s="42" t="s">
        <v>85</v>
      </c>
    </row>
    <row r="66" spans="1:19" x14ac:dyDescent="0.25">
      <c r="A66" s="10" t="s">
        <v>17</v>
      </c>
      <c r="B66" s="10" t="s">
        <v>42</v>
      </c>
      <c r="C66" s="10" t="s">
        <v>193</v>
      </c>
      <c r="D66" s="10" t="s">
        <v>118</v>
      </c>
      <c r="E66" s="5">
        <v>1</v>
      </c>
      <c r="F66" s="5">
        <v>1</v>
      </c>
      <c r="G66" s="5" t="s">
        <v>0</v>
      </c>
      <c r="H66" s="5" t="s">
        <v>0</v>
      </c>
      <c r="I66" s="24" t="s">
        <v>0</v>
      </c>
      <c r="J66" s="5" t="s">
        <v>0</v>
      </c>
      <c r="K66" s="11" t="s">
        <v>62</v>
      </c>
      <c r="L66" s="5" t="s">
        <v>0</v>
      </c>
      <c r="M66" s="5" t="s">
        <v>0</v>
      </c>
      <c r="N66" s="5" t="s">
        <v>0</v>
      </c>
      <c r="O66" s="5" t="s">
        <v>0</v>
      </c>
      <c r="P66" s="24" t="s">
        <v>0</v>
      </c>
      <c r="Q66" s="5" t="s">
        <v>0</v>
      </c>
      <c r="R66" s="11" t="s">
        <v>62</v>
      </c>
      <c r="S66" s="10" t="s">
        <v>95</v>
      </c>
    </row>
    <row r="67" spans="1:19" s="66" customFormat="1" x14ac:dyDescent="0.25">
      <c r="A67" s="42" t="s">
        <v>17</v>
      </c>
      <c r="B67" s="42" t="s">
        <v>42</v>
      </c>
      <c r="C67" s="42" t="s">
        <v>193</v>
      </c>
      <c r="D67" s="42" t="s">
        <v>83</v>
      </c>
      <c r="E67" s="43">
        <v>0.66</v>
      </c>
      <c r="F67" s="43">
        <f>1-G67+H67</f>
        <v>0.64500000000000002</v>
      </c>
      <c r="G67" s="43">
        <v>0.38</v>
      </c>
      <c r="H67" s="43">
        <v>2.5000000000000001E-2</v>
      </c>
      <c r="I67" s="44" t="s">
        <v>0</v>
      </c>
      <c r="J67" s="43" t="s">
        <v>0</v>
      </c>
      <c r="K67" s="45" t="s">
        <v>271</v>
      </c>
      <c r="L67" s="43" t="s">
        <v>0</v>
      </c>
      <c r="M67" s="43" t="s">
        <v>0</v>
      </c>
      <c r="N67" s="43" t="s">
        <v>0</v>
      </c>
      <c r="O67" s="43" t="s">
        <v>0</v>
      </c>
      <c r="P67" s="44" t="s">
        <v>0</v>
      </c>
      <c r="Q67" s="43" t="s">
        <v>0</v>
      </c>
      <c r="R67" s="45" t="s">
        <v>0</v>
      </c>
      <c r="S67" s="42" t="s">
        <v>85</v>
      </c>
    </row>
    <row r="68" spans="1:19" x14ac:dyDescent="0.25">
      <c r="A68" s="10" t="s">
        <v>17</v>
      </c>
      <c r="B68" s="10" t="s">
        <v>42</v>
      </c>
      <c r="C68" s="10" t="s">
        <v>193</v>
      </c>
      <c r="D68" s="10" t="s">
        <v>119</v>
      </c>
      <c r="E68" s="5">
        <v>1</v>
      </c>
      <c r="F68" s="5">
        <v>1</v>
      </c>
      <c r="G68" s="5" t="s">
        <v>0</v>
      </c>
      <c r="H68" s="5" t="s">
        <v>0</v>
      </c>
      <c r="I68" s="24" t="s">
        <v>0</v>
      </c>
      <c r="J68" s="5" t="s">
        <v>0</v>
      </c>
      <c r="K68" s="11" t="s">
        <v>62</v>
      </c>
      <c r="L68" s="5" t="s">
        <v>0</v>
      </c>
      <c r="M68" s="5" t="s">
        <v>0</v>
      </c>
      <c r="N68" s="5" t="s">
        <v>0</v>
      </c>
      <c r="O68" s="5" t="s">
        <v>0</v>
      </c>
      <c r="P68" s="24" t="s">
        <v>0</v>
      </c>
      <c r="Q68" s="5" t="s">
        <v>0</v>
      </c>
      <c r="R68" s="11" t="s">
        <v>62</v>
      </c>
      <c r="S68" s="10" t="s">
        <v>101</v>
      </c>
    </row>
    <row r="69" spans="1:19" s="66" customFormat="1" x14ac:dyDescent="0.25">
      <c r="A69" s="42" t="s">
        <v>17</v>
      </c>
      <c r="B69" s="42" t="s">
        <v>42</v>
      </c>
      <c r="C69" s="42" t="s">
        <v>193</v>
      </c>
      <c r="D69" s="42" t="s">
        <v>84</v>
      </c>
      <c r="E69" s="43">
        <v>0.67</v>
      </c>
      <c r="F69" s="43">
        <f>1-G69+H69</f>
        <v>0.65500000000000003</v>
      </c>
      <c r="G69" s="43">
        <v>0.37</v>
      </c>
      <c r="H69" s="43">
        <v>2.5000000000000001E-2</v>
      </c>
      <c r="I69" s="44" t="s">
        <v>0</v>
      </c>
      <c r="J69" s="43" t="s">
        <v>0</v>
      </c>
      <c r="K69" s="45" t="s">
        <v>271</v>
      </c>
      <c r="L69" s="43" t="s">
        <v>0</v>
      </c>
      <c r="M69" s="43" t="s">
        <v>0</v>
      </c>
      <c r="N69" s="43" t="s">
        <v>0</v>
      </c>
      <c r="O69" s="43" t="s">
        <v>0</v>
      </c>
      <c r="P69" s="44" t="s">
        <v>0</v>
      </c>
      <c r="Q69" s="43" t="s">
        <v>0</v>
      </c>
      <c r="R69" s="45" t="s">
        <v>0</v>
      </c>
      <c r="S69" s="42" t="s">
        <v>85</v>
      </c>
    </row>
    <row r="70" spans="1:19" x14ac:dyDescent="0.25">
      <c r="A70" s="10" t="s">
        <v>17</v>
      </c>
      <c r="B70" s="10" t="s">
        <v>42</v>
      </c>
      <c r="C70" s="10" t="s">
        <v>193</v>
      </c>
      <c r="D70" s="10" t="s">
        <v>120</v>
      </c>
      <c r="E70" s="5">
        <v>1</v>
      </c>
      <c r="F70" s="5">
        <v>1</v>
      </c>
      <c r="G70" s="5" t="s">
        <v>0</v>
      </c>
      <c r="H70" s="5" t="s">
        <v>0</v>
      </c>
      <c r="I70" s="24" t="s">
        <v>0</v>
      </c>
      <c r="J70" s="5" t="s">
        <v>0</v>
      </c>
      <c r="K70" s="11" t="s">
        <v>62</v>
      </c>
      <c r="L70" s="5" t="s">
        <v>0</v>
      </c>
      <c r="M70" s="5" t="s">
        <v>0</v>
      </c>
      <c r="N70" s="5" t="s">
        <v>0</v>
      </c>
      <c r="O70" s="5" t="s">
        <v>0</v>
      </c>
      <c r="P70" s="24" t="s">
        <v>0</v>
      </c>
      <c r="Q70" s="5" t="s">
        <v>0</v>
      </c>
      <c r="R70" s="11" t="s">
        <v>62</v>
      </c>
      <c r="S70" s="10" t="s">
        <v>102</v>
      </c>
    </row>
    <row r="71" spans="1:19" x14ac:dyDescent="0.25">
      <c r="A71" s="10" t="s">
        <v>17</v>
      </c>
      <c r="B71" s="6" t="s">
        <v>42</v>
      </c>
      <c r="C71" s="10" t="s">
        <v>193</v>
      </c>
      <c r="D71" s="6" t="s">
        <v>210</v>
      </c>
      <c r="E71" s="5">
        <v>0.8</v>
      </c>
      <c r="F71" s="5">
        <v>0.8</v>
      </c>
      <c r="G71" s="5" t="s">
        <v>0</v>
      </c>
      <c r="H71" s="5" t="s">
        <v>0</v>
      </c>
      <c r="I71" s="24" t="s">
        <v>0</v>
      </c>
      <c r="J71" s="5" t="s">
        <v>0</v>
      </c>
      <c r="K71" s="11" t="s">
        <v>74</v>
      </c>
      <c r="L71" s="5">
        <v>0.8</v>
      </c>
      <c r="M71" s="5">
        <v>0.8</v>
      </c>
      <c r="N71" s="5" t="s">
        <v>0</v>
      </c>
      <c r="O71" s="5" t="s">
        <v>0</v>
      </c>
      <c r="P71" s="24" t="s">
        <v>0</v>
      </c>
      <c r="Q71" s="5" t="s">
        <v>0</v>
      </c>
      <c r="R71" s="11" t="s">
        <v>74</v>
      </c>
      <c r="S71" s="11" t="s">
        <v>166</v>
      </c>
    </row>
    <row r="72" spans="1:19" x14ac:dyDescent="0.25">
      <c r="A72" s="10" t="s">
        <v>17</v>
      </c>
      <c r="B72" s="10" t="s">
        <v>42</v>
      </c>
      <c r="C72" s="10" t="s">
        <v>193</v>
      </c>
      <c r="D72" s="10" t="s">
        <v>211</v>
      </c>
      <c r="E72" s="5">
        <v>1</v>
      </c>
      <c r="F72" s="5">
        <v>1</v>
      </c>
      <c r="G72" s="5" t="s">
        <v>0</v>
      </c>
      <c r="H72" s="5" t="s">
        <v>0</v>
      </c>
      <c r="I72" s="24" t="s">
        <v>0</v>
      </c>
      <c r="J72" s="5" t="s">
        <v>0</v>
      </c>
      <c r="K72" s="11" t="s">
        <v>62</v>
      </c>
      <c r="L72" s="5" t="s">
        <v>0</v>
      </c>
      <c r="M72" s="5" t="s">
        <v>0</v>
      </c>
      <c r="N72" s="5" t="s">
        <v>0</v>
      </c>
      <c r="O72" s="5" t="s">
        <v>0</v>
      </c>
      <c r="P72" s="24" t="s">
        <v>0</v>
      </c>
      <c r="Q72" s="5" t="s">
        <v>0</v>
      </c>
      <c r="R72" s="11" t="s">
        <v>62</v>
      </c>
      <c r="S72" s="10" t="s">
        <v>51</v>
      </c>
    </row>
    <row r="73" spans="1:19" x14ac:dyDescent="0.25">
      <c r="A73" s="10" t="s">
        <v>17</v>
      </c>
      <c r="B73" s="10" t="s">
        <v>42</v>
      </c>
      <c r="C73" s="10" t="s">
        <v>193</v>
      </c>
      <c r="D73" s="10" t="s">
        <v>202</v>
      </c>
      <c r="E73" s="5">
        <v>0.8</v>
      </c>
      <c r="F73" s="5">
        <v>0.8</v>
      </c>
      <c r="G73" s="5" t="s">
        <v>0</v>
      </c>
      <c r="H73" s="5" t="s">
        <v>0</v>
      </c>
      <c r="I73" s="24" t="s">
        <v>0</v>
      </c>
      <c r="J73" s="5" t="s">
        <v>0</v>
      </c>
      <c r="K73" s="11" t="s">
        <v>74</v>
      </c>
      <c r="L73" s="5">
        <v>0.8</v>
      </c>
      <c r="M73" s="5">
        <v>0.8</v>
      </c>
      <c r="N73" s="5" t="s">
        <v>0</v>
      </c>
      <c r="O73" s="5" t="s">
        <v>0</v>
      </c>
      <c r="P73" s="24" t="s">
        <v>0</v>
      </c>
      <c r="Q73" s="5" t="s">
        <v>0</v>
      </c>
      <c r="R73" s="11" t="s">
        <v>74</v>
      </c>
      <c r="S73" s="11" t="s">
        <v>166</v>
      </c>
    </row>
    <row r="74" spans="1:19" x14ac:dyDescent="0.25">
      <c r="A74" s="10" t="s">
        <v>17</v>
      </c>
      <c r="B74" s="10" t="s">
        <v>42</v>
      </c>
      <c r="C74" s="10" t="s">
        <v>193</v>
      </c>
      <c r="D74" s="10" t="s">
        <v>203</v>
      </c>
      <c r="E74" s="5">
        <v>1</v>
      </c>
      <c r="F74" s="5">
        <v>1</v>
      </c>
      <c r="G74" s="5" t="s">
        <v>0</v>
      </c>
      <c r="H74" s="5" t="s">
        <v>0</v>
      </c>
      <c r="I74" s="24" t="s">
        <v>0</v>
      </c>
      <c r="J74" s="5" t="s">
        <v>0</v>
      </c>
      <c r="K74" s="11" t="s">
        <v>62</v>
      </c>
      <c r="L74" s="5" t="s">
        <v>0</v>
      </c>
      <c r="M74" s="5" t="s">
        <v>0</v>
      </c>
      <c r="N74" s="5" t="s">
        <v>0</v>
      </c>
      <c r="O74" s="5" t="s">
        <v>0</v>
      </c>
      <c r="P74" s="24" t="s">
        <v>0</v>
      </c>
      <c r="Q74" s="5" t="s">
        <v>0</v>
      </c>
      <c r="R74" s="11" t="s">
        <v>62</v>
      </c>
      <c r="S74" s="10" t="s">
        <v>51</v>
      </c>
    </row>
    <row r="75" spans="1:19" x14ac:dyDescent="0.25">
      <c r="A75" s="10" t="s">
        <v>17</v>
      </c>
      <c r="B75" s="10" t="s">
        <v>42</v>
      </c>
      <c r="C75" s="10" t="s">
        <v>193</v>
      </c>
      <c r="D75" s="10" t="s">
        <v>204</v>
      </c>
      <c r="E75" s="5">
        <v>0.8</v>
      </c>
      <c r="F75" s="5">
        <v>0.8</v>
      </c>
      <c r="G75" s="5" t="s">
        <v>0</v>
      </c>
      <c r="H75" s="5" t="s">
        <v>0</v>
      </c>
      <c r="I75" s="24" t="s">
        <v>0</v>
      </c>
      <c r="J75" s="5" t="s">
        <v>0</v>
      </c>
      <c r="K75" s="11" t="s">
        <v>74</v>
      </c>
      <c r="L75" s="5">
        <v>0.8</v>
      </c>
      <c r="M75" s="5">
        <v>0.8</v>
      </c>
      <c r="N75" s="5" t="s">
        <v>0</v>
      </c>
      <c r="O75" s="5" t="s">
        <v>0</v>
      </c>
      <c r="P75" s="24" t="s">
        <v>0</v>
      </c>
      <c r="Q75" s="5" t="s">
        <v>0</v>
      </c>
      <c r="R75" s="11" t="s">
        <v>74</v>
      </c>
      <c r="S75" s="11" t="s">
        <v>166</v>
      </c>
    </row>
    <row r="76" spans="1:19" x14ac:dyDescent="0.25">
      <c r="A76" s="10" t="s">
        <v>17</v>
      </c>
      <c r="B76" s="10" t="s">
        <v>42</v>
      </c>
      <c r="C76" s="10" t="s">
        <v>193</v>
      </c>
      <c r="D76" s="10" t="s">
        <v>205</v>
      </c>
      <c r="E76" s="5">
        <v>1</v>
      </c>
      <c r="F76" s="5">
        <v>1</v>
      </c>
      <c r="G76" s="5" t="s">
        <v>0</v>
      </c>
      <c r="H76" s="5" t="s">
        <v>0</v>
      </c>
      <c r="I76" s="24" t="s">
        <v>0</v>
      </c>
      <c r="J76" s="5" t="s">
        <v>0</v>
      </c>
      <c r="K76" s="11" t="s">
        <v>62</v>
      </c>
      <c r="L76" s="5" t="s">
        <v>0</v>
      </c>
      <c r="M76" s="5" t="s">
        <v>0</v>
      </c>
      <c r="N76" s="5" t="s">
        <v>0</v>
      </c>
      <c r="O76" s="5" t="s">
        <v>0</v>
      </c>
      <c r="P76" s="24" t="s">
        <v>0</v>
      </c>
      <c r="Q76" s="5" t="s">
        <v>0</v>
      </c>
      <c r="R76" s="11" t="s">
        <v>62</v>
      </c>
      <c r="S76" s="10" t="s">
        <v>51</v>
      </c>
    </row>
    <row r="77" spans="1:19" x14ac:dyDescent="0.25">
      <c r="A77" s="10" t="s">
        <v>17</v>
      </c>
      <c r="B77" s="10" t="s">
        <v>42</v>
      </c>
      <c r="C77" s="10" t="s">
        <v>193</v>
      </c>
      <c r="D77" s="10" t="s">
        <v>206</v>
      </c>
      <c r="E77" s="5">
        <v>0.8</v>
      </c>
      <c r="F77" s="5">
        <v>0.8</v>
      </c>
      <c r="G77" s="5" t="s">
        <v>0</v>
      </c>
      <c r="H77" s="5" t="s">
        <v>0</v>
      </c>
      <c r="I77" s="24" t="s">
        <v>0</v>
      </c>
      <c r="J77" s="5" t="s">
        <v>0</v>
      </c>
      <c r="K77" s="11" t="s">
        <v>74</v>
      </c>
      <c r="L77" s="5">
        <v>0.8</v>
      </c>
      <c r="M77" s="5">
        <v>0.8</v>
      </c>
      <c r="N77" s="5" t="s">
        <v>0</v>
      </c>
      <c r="O77" s="5" t="s">
        <v>0</v>
      </c>
      <c r="P77" s="24" t="s">
        <v>0</v>
      </c>
      <c r="Q77" s="5" t="s">
        <v>0</v>
      </c>
      <c r="R77" s="11" t="s">
        <v>74</v>
      </c>
      <c r="S77" s="11" t="s">
        <v>166</v>
      </c>
    </row>
    <row r="78" spans="1:19" x14ac:dyDescent="0.25">
      <c r="A78" s="10" t="s">
        <v>17</v>
      </c>
      <c r="B78" s="10" t="s">
        <v>42</v>
      </c>
      <c r="C78" s="10" t="s">
        <v>193</v>
      </c>
      <c r="D78" s="10" t="s">
        <v>207</v>
      </c>
      <c r="E78" s="5">
        <v>1</v>
      </c>
      <c r="F78" s="5">
        <v>1</v>
      </c>
      <c r="G78" s="5" t="s">
        <v>0</v>
      </c>
      <c r="H78" s="5" t="s">
        <v>0</v>
      </c>
      <c r="I78" s="24" t="s">
        <v>0</v>
      </c>
      <c r="J78" s="5" t="s">
        <v>0</v>
      </c>
      <c r="K78" s="11" t="s">
        <v>62</v>
      </c>
      <c r="L78" s="5" t="s">
        <v>0</v>
      </c>
      <c r="M78" s="5" t="s">
        <v>0</v>
      </c>
      <c r="N78" s="5" t="s">
        <v>0</v>
      </c>
      <c r="O78" s="5" t="s">
        <v>0</v>
      </c>
      <c r="P78" s="24" t="s">
        <v>0</v>
      </c>
      <c r="Q78" s="5" t="s">
        <v>0</v>
      </c>
      <c r="R78" s="11" t="s">
        <v>62</v>
      </c>
      <c r="S78" s="10" t="s">
        <v>51</v>
      </c>
    </row>
    <row r="79" spans="1:19" x14ac:dyDescent="0.25">
      <c r="A79" s="10" t="s">
        <v>17</v>
      </c>
      <c r="B79" s="10" t="s">
        <v>42</v>
      </c>
      <c r="C79" s="10" t="s">
        <v>193</v>
      </c>
      <c r="D79" s="10" t="s">
        <v>208</v>
      </c>
      <c r="E79" s="5">
        <v>0.8</v>
      </c>
      <c r="F79" s="5">
        <v>0.8</v>
      </c>
      <c r="G79" s="5" t="s">
        <v>0</v>
      </c>
      <c r="H79" s="5" t="s">
        <v>0</v>
      </c>
      <c r="I79" s="24" t="s">
        <v>0</v>
      </c>
      <c r="J79" s="5" t="s">
        <v>0</v>
      </c>
      <c r="K79" s="11" t="s">
        <v>74</v>
      </c>
      <c r="L79" s="5">
        <v>0.8</v>
      </c>
      <c r="M79" s="5">
        <v>0.8</v>
      </c>
      <c r="N79" s="5" t="s">
        <v>0</v>
      </c>
      <c r="O79" s="5" t="s">
        <v>0</v>
      </c>
      <c r="P79" s="24" t="s">
        <v>0</v>
      </c>
      <c r="Q79" s="5" t="s">
        <v>0</v>
      </c>
      <c r="R79" s="11" t="s">
        <v>74</v>
      </c>
      <c r="S79" s="11" t="s">
        <v>166</v>
      </c>
    </row>
    <row r="80" spans="1:19" x14ac:dyDescent="0.25">
      <c r="A80" s="10" t="s">
        <v>17</v>
      </c>
      <c r="B80" s="10" t="s">
        <v>42</v>
      </c>
      <c r="C80" s="10" t="s">
        <v>193</v>
      </c>
      <c r="D80" s="10" t="s">
        <v>209</v>
      </c>
      <c r="E80" s="5">
        <v>1</v>
      </c>
      <c r="F80" s="5">
        <v>1</v>
      </c>
      <c r="G80" s="5" t="s">
        <v>0</v>
      </c>
      <c r="H80" s="5" t="s">
        <v>0</v>
      </c>
      <c r="I80" s="24" t="s">
        <v>0</v>
      </c>
      <c r="J80" s="5" t="s">
        <v>0</v>
      </c>
      <c r="K80" s="11" t="s">
        <v>62</v>
      </c>
      <c r="L80" s="5" t="s">
        <v>0</v>
      </c>
      <c r="M80" s="5" t="s">
        <v>0</v>
      </c>
      <c r="N80" s="5" t="s">
        <v>0</v>
      </c>
      <c r="O80" s="5" t="s">
        <v>0</v>
      </c>
      <c r="P80" s="24" t="s">
        <v>0</v>
      </c>
      <c r="Q80" s="5" t="s">
        <v>0</v>
      </c>
      <c r="R80" s="11" t="s">
        <v>62</v>
      </c>
      <c r="S80" s="10" t="s">
        <v>51</v>
      </c>
    </row>
    <row r="81" spans="1:19" x14ac:dyDescent="0.25">
      <c r="A81" s="10" t="s">
        <v>17</v>
      </c>
      <c r="B81" s="6" t="s">
        <v>139</v>
      </c>
      <c r="C81" s="6" t="s">
        <v>163</v>
      </c>
      <c r="D81" s="6" t="s">
        <v>30</v>
      </c>
      <c r="E81" s="5">
        <v>1</v>
      </c>
      <c r="F81" s="5">
        <v>1</v>
      </c>
      <c r="G81" s="5" t="s">
        <v>0</v>
      </c>
      <c r="H81" s="5" t="s">
        <v>0</v>
      </c>
      <c r="I81" s="24" t="s">
        <v>0</v>
      </c>
      <c r="J81" s="5" t="s">
        <v>0</v>
      </c>
      <c r="K81" s="6" t="s">
        <v>62</v>
      </c>
      <c r="L81" s="5">
        <v>1</v>
      </c>
      <c r="M81" s="5">
        <v>1</v>
      </c>
      <c r="N81" s="5" t="s">
        <v>0</v>
      </c>
      <c r="O81" s="5" t="s">
        <v>0</v>
      </c>
      <c r="P81" s="24" t="s">
        <v>0</v>
      </c>
      <c r="Q81" s="5" t="s">
        <v>0</v>
      </c>
      <c r="R81" s="6" t="s">
        <v>62</v>
      </c>
      <c r="S81" s="6" t="s">
        <v>51</v>
      </c>
    </row>
    <row r="82" spans="1:19" x14ac:dyDescent="0.25">
      <c r="A82" s="10" t="s">
        <v>17</v>
      </c>
      <c r="B82" s="6" t="s">
        <v>46</v>
      </c>
      <c r="C82" s="6" t="s">
        <v>46</v>
      </c>
      <c r="D82" s="6" t="s">
        <v>30</v>
      </c>
      <c r="E82" s="5">
        <v>1</v>
      </c>
      <c r="F82" s="5">
        <v>1</v>
      </c>
      <c r="G82" s="5" t="s">
        <v>0</v>
      </c>
      <c r="H82" s="5" t="s">
        <v>0</v>
      </c>
      <c r="I82" s="24" t="s">
        <v>0</v>
      </c>
      <c r="J82" s="5" t="s">
        <v>0</v>
      </c>
      <c r="K82" s="6" t="s">
        <v>62</v>
      </c>
      <c r="L82" s="5">
        <v>1</v>
      </c>
      <c r="M82" s="5">
        <v>1</v>
      </c>
      <c r="N82" s="5" t="s">
        <v>0</v>
      </c>
      <c r="O82" s="5" t="s">
        <v>0</v>
      </c>
      <c r="P82" s="24" t="s">
        <v>0</v>
      </c>
      <c r="Q82" s="5" t="s">
        <v>0</v>
      </c>
      <c r="R82" s="6" t="s">
        <v>62</v>
      </c>
      <c r="S82" s="6" t="s">
        <v>51</v>
      </c>
    </row>
    <row r="83" spans="1:19" x14ac:dyDescent="0.25">
      <c r="A83" s="10" t="s">
        <v>17</v>
      </c>
      <c r="B83" s="10" t="s">
        <v>146</v>
      </c>
      <c r="C83" s="10" t="s">
        <v>147</v>
      </c>
      <c r="D83" s="11" t="s">
        <v>129</v>
      </c>
      <c r="E83" s="5">
        <v>0.9</v>
      </c>
      <c r="F83" s="5">
        <v>0.9</v>
      </c>
      <c r="G83" s="5">
        <v>0.1</v>
      </c>
      <c r="H83" s="5" t="s">
        <v>0</v>
      </c>
      <c r="I83" s="24" t="s">
        <v>0</v>
      </c>
      <c r="J83" s="5" t="s">
        <v>0</v>
      </c>
      <c r="K83" s="11" t="s">
        <v>48</v>
      </c>
      <c r="L83" s="5">
        <v>0.9</v>
      </c>
      <c r="M83" s="5">
        <v>0.9</v>
      </c>
      <c r="N83" s="5">
        <v>0.1</v>
      </c>
      <c r="O83" s="5" t="s">
        <v>0</v>
      </c>
      <c r="P83" s="24" t="s">
        <v>0</v>
      </c>
      <c r="Q83" s="5" t="s">
        <v>0</v>
      </c>
      <c r="R83" s="6" t="s">
        <v>48</v>
      </c>
      <c r="S83" s="11" t="s">
        <v>173</v>
      </c>
    </row>
    <row r="84" spans="1:19" x14ac:dyDescent="0.25">
      <c r="A84" s="10" t="s">
        <v>17</v>
      </c>
      <c r="B84" s="10" t="s">
        <v>146</v>
      </c>
      <c r="C84" s="10" t="s">
        <v>147</v>
      </c>
      <c r="D84" s="11" t="s">
        <v>168</v>
      </c>
      <c r="E84" s="5">
        <v>0.8</v>
      </c>
      <c r="F84" s="5">
        <v>0.8</v>
      </c>
      <c r="G84" s="5" t="s">
        <v>0</v>
      </c>
      <c r="H84" s="5" t="s">
        <v>0</v>
      </c>
      <c r="I84" s="24" t="s">
        <v>0</v>
      </c>
      <c r="J84" s="5" t="s">
        <v>0</v>
      </c>
      <c r="K84" s="11" t="s">
        <v>74</v>
      </c>
      <c r="L84" s="5">
        <v>0.8</v>
      </c>
      <c r="M84" s="5">
        <v>0.8</v>
      </c>
      <c r="N84" s="5" t="s">
        <v>0</v>
      </c>
      <c r="O84" s="5" t="s">
        <v>0</v>
      </c>
      <c r="P84" s="24" t="s">
        <v>0</v>
      </c>
      <c r="Q84" s="5" t="s">
        <v>0</v>
      </c>
      <c r="R84" s="11" t="s">
        <v>74</v>
      </c>
      <c r="S84" s="11" t="s">
        <v>166</v>
      </c>
    </row>
    <row r="85" spans="1:19" x14ac:dyDescent="0.25">
      <c r="A85" s="10" t="s">
        <v>17</v>
      </c>
      <c r="B85" s="10" t="s">
        <v>146</v>
      </c>
      <c r="C85" s="10" t="s">
        <v>147</v>
      </c>
      <c r="D85" s="11" t="s">
        <v>127</v>
      </c>
      <c r="E85" s="5">
        <v>0.8</v>
      </c>
      <c r="F85" s="5">
        <v>0.8</v>
      </c>
      <c r="G85" s="5" t="s">
        <v>0</v>
      </c>
      <c r="H85" s="5" t="s">
        <v>0</v>
      </c>
      <c r="I85" s="24" t="s">
        <v>0</v>
      </c>
      <c r="J85" s="5" t="s">
        <v>0</v>
      </c>
      <c r="K85" s="11" t="s">
        <v>74</v>
      </c>
      <c r="L85" s="5" t="s">
        <v>0</v>
      </c>
      <c r="M85" s="5" t="s">
        <v>0</v>
      </c>
      <c r="N85" s="5" t="s">
        <v>0</v>
      </c>
      <c r="O85" s="5" t="s">
        <v>0</v>
      </c>
      <c r="P85" s="24" t="s">
        <v>0</v>
      </c>
      <c r="Q85" s="5" t="s">
        <v>0</v>
      </c>
      <c r="R85" s="11" t="s">
        <v>0</v>
      </c>
      <c r="S85" s="11" t="s">
        <v>160</v>
      </c>
    </row>
    <row r="86" spans="1:19" x14ac:dyDescent="0.25">
      <c r="A86" s="10" t="s">
        <v>17</v>
      </c>
      <c r="B86" s="10" t="s">
        <v>146</v>
      </c>
      <c r="C86" s="10" t="s">
        <v>147</v>
      </c>
      <c r="D86" s="11" t="s">
        <v>128</v>
      </c>
      <c r="E86" s="5">
        <v>0.9</v>
      </c>
      <c r="F86" s="5">
        <v>0.9</v>
      </c>
      <c r="G86" s="5" t="s">
        <v>0</v>
      </c>
      <c r="H86" s="5" t="s">
        <v>0</v>
      </c>
      <c r="I86" s="24" t="s">
        <v>0</v>
      </c>
      <c r="J86" s="5" t="s">
        <v>0</v>
      </c>
      <c r="K86" s="11" t="s">
        <v>48</v>
      </c>
      <c r="L86" s="5">
        <v>0.9</v>
      </c>
      <c r="M86" s="5">
        <v>0.9</v>
      </c>
      <c r="N86" s="5" t="s">
        <v>0</v>
      </c>
      <c r="O86" s="5" t="s">
        <v>0</v>
      </c>
      <c r="P86" s="24" t="s">
        <v>0</v>
      </c>
      <c r="Q86" s="5" t="s">
        <v>0</v>
      </c>
      <c r="R86" s="11" t="s">
        <v>48</v>
      </c>
      <c r="S86" s="11" t="s">
        <v>160</v>
      </c>
    </row>
    <row r="87" spans="1:19" x14ac:dyDescent="0.25">
      <c r="A87" s="10" t="s">
        <v>17</v>
      </c>
      <c r="B87" s="10" t="s">
        <v>146</v>
      </c>
      <c r="C87" s="10" t="s">
        <v>147</v>
      </c>
      <c r="D87" s="11" t="s">
        <v>196</v>
      </c>
      <c r="E87" s="5">
        <v>0.8</v>
      </c>
      <c r="F87" s="5">
        <v>0.8</v>
      </c>
      <c r="G87" s="5" t="s">
        <v>0</v>
      </c>
      <c r="H87" s="5" t="s">
        <v>0</v>
      </c>
      <c r="I87" s="24" t="s">
        <v>0</v>
      </c>
      <c r="J87" s="5" t="s">
        <v>0</v>
      </c>
      <c r="K87" s="11" t="s">
        <v>74</v>
      </c>
      <c r="L87" s="5">
        <v>0.8</v>
      </c>
      <c r="M87" s="5">
        <v>0.8</v>
      </c>
      <c r="N87" s="5" t="s">
        <v>0</v>
      </c>
      <c r="O87" s="5" t="s">
        <v>0</v>
      </c>
      <c r="P87" s="24" t="s">
        <v>0</v>
      </c>
      <c r="Q87" s="5" t="s">
        <v>0</v>
      </c>
      <c r="R87" s="11" t="s">
        <v>74</v>
      </c>
      <c r="S87" s="11" t="s">
        <v>166</v>
      </c>
    </row>
    <row r="88" spans="1:19" x14ac:dyDescent="0.25">
      <c r="A88" s="10" t="s">
        <v>17</v>
      </c>
      <c r="B88" s="10" t="s">
        <v>146</v>
      </c>
      <c r="C88" s="10" t="s">
        <v>147</v>
      </c>
      <c r="D88" s="33" t="s">
        <v>223</v>
      </c>
      <c r="E88" s="5">
        <v>0.8</v>
      </c>
      <c r="F88" s="30">
        <v>0.8</v>
      </c>
      <c r="G88" s="5" t="s">
        <v>0</v>
      </c>
      <c r="H88" s="5" t="s">
        <v>0</v>
      </c>
      <c r="I88" s="24" t="s">
        <v>0</v>
      </c>
      <c r="J88" s="5" t="s">
        <v>0</v>
      </c>
      <c r="K88" s="11" t="s">
        <v>74</v>
      </c>
      <c r="L88" s="5">
        <v>0.8</v>
      </c>
      <c r="M88" s="30">
        <v>0.8</v>
      </c>
      <c r="N88" s="5" t="s">
        <v>0</v>
      </c>
      <c r="O88" s="5" t="s">
        <v>0</v>
      </c>
      <c r="P88" s="24" t="s">
        <v>0</v>
      </c>
      <c r="Q88" s="5" t="s">
        <v>0</v>
      </c>
      <c r="R88" s="11" t="s">
        <v>74</v>
      </c>
      <c r="S88" s="11" t="s">
        <v>166</v>
      </c>
    </row>
    <row r="89" spans="1:19" s="66" customFormat="1" x14ac:dyDescent="0.25">
      <c r="A89" s="42" t="s">
        <v>17</v>
      </c>
      <c r="B89" s="42" t="s">
        <v>146</v>
      </c>
      <c r="C89" s="61" t="s">
        <v>103</v>
      </c>
      <c r="D89" s="42" t="s">
        <v>251</v>
      </c>
      <c r="E89" s="43">
        <v>0.7</v>
      </c>
      <c r="F89" s="62">
        <f>1-G89</f>
        <v>0.47</v>
      </c>
      <c r="G89" s="63">
        <v>0.53</v>
      </c>
      <c r="H89" s="63" t="s">
        <v>0</v>
      </c>
      <c r="I89" s="63" t="s">
        <v>0</v>
      </c>
      <c r="J89" s="63" t="s">
        <v>0</v>
      </c>
      <c r="K89" s="64" t="s">
        <v>272</v>
      </c>
      <c r="L89" s="43" t="s">
        <v>0</v>
      </c>
      <c r="M89" s="65" t="s">
        <v>0</v>
      </c>
      <c r="N89" s="63" t="s">
        <v>0</v>
      </c>
      <c r="O89" s="63" t="s">
        <v>0</v>
      </c>
      <c r="P89" s="63" t="s">
        <v>0</v>
      </c>
      <c r="Q89" s="63" t="s">
        <v>0</v>
      </c>
      <c r="R89" s="45" t="s">
        <v>0</v>
      </c>
      <c r="S89" s="42" t="s">
        <v>15</v>
      </c>
    </row>
    <row r="90" spans="1:19" s="66" customFormat="1" x14ac:dyDescent="0.25">
      <c r="A90" s="42" t="s">
        <v>17</v>
      </c>
      <c r="B90" s="42" t="s">
        <v>146</v>
      </c>
      <c r="C90" s="61" t="s">
        <v>103</v>
      </c>
      <c r="D90" s="42" t="s">
        <v>76</v>
      </c>
      <c r="E90" s="43">
        <v>0.7</v>
      </c>
      <c r="F90" s="62">
        <f>1-G90</f>
        <v>0.47</v>
      </c>
      <c r="G90" s="63">
        <v>0.53</v>
      </c>
      <c r="H90" s="63" t="s">
        <v>0</v>
      </c>
      <c r="I90" s="63" t="s">
        <v>0</v>
      </c>
      <c r="J90" s="63" t="s">
        <v>0</v>
      </c>
      <c r="K90" s="64" t="s">
        <v>272</v>
      </c>
      <c r="L90" s="43" t="s">
        <v>0</v>
      </c>
      <c r="M90" s="65" t="s">
        <v>0</v>
      </c>
      <c r="N90" s="63" t="s">
        <v>0</v>
      </c>
      <c r="O90" s="63" t="s">
        <v>0</v>
      </c>
      <c r="P90" s="63" t="s">
        <v>0</v>
      </c>
      <c r="Q90" s="63" t="s">
        <v>0</v>
      </c>
      <c r="R90" s="45" t="s">
        <v>0</v>
      </c>
      <c r="S90" s="42" t="s">
        <v>15</v>
      </c>
    </row>
    <row r="91" spans="1:19" s="66" customFormat="1" x14ac:dyDescent="0.25">
      <c r="A91" s="42" t="s">
        <v>17</v>
      </c>
      <c r="B91" s="42" t="s">
        <v>146</v>
      </c>
      <c r="C91" s="61" t="s">
        <v>103</v>
      </c>
      <c r="D91" s="42" t="s">
        <v>252</v>
      </c>
      <c r="E91" s="67" t="s">
        <v>0</v>
      </c>
      <c r="F91" s="62" t="s">
        <v>0</v>
      </c>
      <c r="G91" s="63" t="s">
        <v>0</v>
      </c>
      <c r="H91" s="63" t="s">
        <v>0</v>
      </c>
      <c r="I91" s="63" t="s">
        <v>0</v>
      </c>
      <c r="J91" s="63" t="s">
        <v>0</v>
      </c>
      <c r="K91" s="64" t="s">
        <v>0</v>
      </c>
      <c r="L91" s="68">
        <v>0.8</v>
      </c>
      <c r="M91" s="65">
        <f>1-N91</f>
        <v>0.47</v>
      </c>
      <c r="N91" s="63">
        <v>0.53</v>
      </c>
      <c r="O91" s="63" t="s">
        <v>0</v>
      </c>
      <c r="P91" s="63" t="s">
        <v>0</v>
      </c>
      <c r="Q91" s="63" t="s">
        <v>0</v>
      </c>
      <c r="R91" s="64" t="s">
        <v>48</v>
      </c>
      <c r="S91" s="42" t="s">
        <v>15</v>
      </c>
    </row>
    <row r="92" spans="1:19" s="66" customFormat="1" x14ac:dyDescent="0.25">
      <c r="A92" s="42" t="s">
        <v>17</v>
      </c>
      <c r="B92" s="42" t="s">
        <v>146</v>
      </c>
      <c r="C92" s="61" t="s">
        <v>103</v>
      </c>
      <c r="D92" s="42" t="s">
        <v>127</v>
      </c>
      <c r="E92" s="43">
        <v>0.7</v>
      </c>
      <c r="F92" s="62">
        <f>1-G92</f>
        <v>0.47</v>
      </c>
      <c r="G92" s="63">
        <v>0.53</v>
      </c>
      <c r="H92" s="63" t="s">
        <v>0</v>
      </c>
      <c r="I92" s="63" t="s">
        <v>0</v>
      </c>
      <c r="J92" s="63" t="s">
        <v>0</v>
      </c>
      <c r="K92" s="64" t="s">
        <v>272</v>
      </c>
      <c r="L92" s="43" t="s">
        <v>0</v>
      </c>
      <c r="M92" s="65" t="s">
        <v>0</v>
      </c>
      <c r="N92" s="63" t="s">
        <v>0</v>
      </c>
      <c r="O92" s="63" t="s">
        <v>0</v>
      </c>
      <c r="P92" s="63" t="s">
        <v>0</v>
      </c>
      <c r="Q92" s="63" t="s">
        <v>0</v>
      </c>
      <c r="R92" s="45" t="s">
        <v>0</v>
      </c>
      <c r="S92" s="42" t="s">
        <v>15</v>
      </c>
    </row>
    <row r="93" spans="1:19" s="66" customFormat="1" x14ac:dyDescent="0.25">
      <c r="A93" s="42" t="s">
        <v>17</v>
      </c>
      <c r="B93" s="42" t="s">
        <v>146</v>
      </c>
      <c r="C93" s="61" t="s">
        <v>103</v>
      </c>
      <c r="D93" s="42" t="s">
        <v>128</v>
      </c>
      <c r="E93" s="43">
        <v>0.85</v>
      </c>
      <c r="F93" s="62">
        <f>1-(G93/2)</f>
        <v>0.73499999999999999</v>
      </c>
      <c r="G93" s="63">
        <v>0.53</v>
      </c>
      <c r="H93" s="63" t="s">
        <v>0</v>
      </c>
      <c r="I93" s="63" t="s">
        <v>0</v>
      </c>
      <c r="J93" s="63" t="s">
        <v>0</v>
      </c>
      <c r="K93" s="64" t="s">
        <v>48</v>
      </c>
      <c r="L93" s="43">
        <v>0.85</v>
      </c>
      <c r="M93" s="62">
        <f>1-(N93/2)</f>
        <v>0.73499999999999999</v>
      </c>
      <c r="N93" s="63">
        <v>0.53</v>
      </c>
      <c r="O93" s="63" t="s">
        <v>0</v>
      </c>
      <c r="P93" s="63" t="s">
        <v>0</v>
      </c>
      <c r="Q93" s="63" t="s">
        <v>0</v>
      </c>
      <c r="R93" s="64" t="s">
        <v>48</v>
      </c>
      <c r="S93" s="64" t="s">
        <v>160</v>
      </c>
    </row>
    <row r="94" spans="1:19" x14ac:dyDescent="0.25">
      <c r="A94" s="10" t="s">
        <v>17</v>
      </c>
      <c r="B94" s="10" t="s">
        <v>142</v>
      </c>
      <c r="C94" s="10" t="s">
        <v>143</v>
      </c>
      <c r="D94" s="34" t="s">
        <v>32</v>
      </c>
      <c r="E94" s="5">
        <v>0.96</v>
      </c>
      <c r="F94" s="31">
        <f>1-G94+H94</f>
        <v>0.96</v>
      </c>
      <c r="G94" s="5">
        <v>0.04</v>
      </c>
      <c r="H94" s="5">
        <v>0</v>
      </c>
      <c r="I94" s="24" t="s">
        <v>0</v>
      </c>
      <c r="J94" s="5" t="s">
        <v>0</v>
      </c>
      <c r="K94" s="11" t="s">
        <v>68</v>
      </c>
      <c r="L94" s="5" t="s">
        <v>0</v>
      </c>
      <c r="M94" s="31" t="s">
        <v>0</v>
      </c>
      <c r="N94" s="5" t="s">
        <v>0</v>
      </c>
      <c r="O94" s="5" t="s">
        <v>0</v>
      </c>
      <c r="P94" s="24" t="s">
        <v>0</v>
      </c>
      <c r="Q94" s="5" t="s">
        <v>0</v>
      </c>
      <c r="R94" s="11" t="s">
        <v>0</v>
      </c>
      <c r="S94" s="10" t="s">
        <v>73</v>
      </c>
    </row>
    <row r="95" spans="1:19" x14ac:dyDescent="0.25">
      <c r="A95" s="10" t="s">
        <v>17</v>
      </c>
      <c r="B95" s="10" t="s">
        <v>142</v>
      </c>
      <c r="C95" s="10" t="s">
        <v>143</v>
      </c>
      <c r="D95" s="10" t="s">
        <v>33</v>
      </c>
      <c r="E95" s="5">
        <v>0.79400000000000004</v>
      </c>
      <c r="F95" s="5">
        <f>1-G95+H95</f>
        <v>0.79400000000000004</v>
      </c>
      <c r="G95" s="5">
        <v>0.21</v>
      </c>
      <c r="H95" s="5">
        <v>4.0000000000000001E-3</v>
      </c>
      <c r="I95" s="24" t="s">
        <v>0</v>
      </c>
      <c r="J95" s="5" t="s">
        <v>0</v>
      </c>
      <c r="K95" s="11" t="s">
        <v>29</v>
      </c>
      <c r="L95" s="5">
        <v>1</v>
      </c>
      <c r="M95" s="5">
        <f>1-N95+O95</f>
        <v>1</v>
      </c>
      <c r="N95" s="5">
        <v>0</v>
      </c>
      <c r="O95" s="5">
        <v>0</v>
      </c>
      <c r="P95" s="24" t="s">
        <v>0</v>
      </c>
      <c r="Q95" s="5" t="s">
        <v>0</v>
      </c>
      <c r="R95" s="11" t="s">
        <v>29</v>
      </c>
      <c r="S95" s="10" t="s">
        <v>15</v>
      </c>
    </row>
    <row r="96" spans="1:19" x14ac:dyDescent="0.25">
      <c r="A96" s="10" t="s">
        <v>17</v>
      </c>
      <c r="B96" s="10" t="s">
        <v>142</v>
      </c>
      <c r="C96" s="10" t="s">
        <v>143</v>
      </c>
      <c r="D96" s="6" t="s">
        <v>127</v>
      </c>
      <c r="E96" s="5">
        <v>1</v>
      </c>
      <c r="F96" s="5">
        <v>1</v>
      </c>
      <c r="G96" s="5" t="s">
        <v>0</v>
      </c>
      <c r="H96" s="5" t="s">
        <v>0</v>
      </c>
      <c r="I96" s="24" t="s">
        <v>0</v>
      </c>
      <c r="J96" s="5" t="s">
        <v>0</v>
      </c>
      <c r="K96" s="6" t="s">
        <v>215</v>
      </c>
      <c r="L96" s="5" t="s">
        <v>0</v>
      </c>
      <c r="M96" s="5" t="s">
        <v>0</v>
      </c>
      <c r="N96" s="5" t="s">
        <v>0</v>
      </c>
      <c r="O96" s="5" t="s">
        <v>0</v>
      </c>
      <c r="P96" s="24" t="s">
        <v>0</v>
      </c>
      <c r="Q96" s="5" t="s">
        <v>0</v>
      </c>
      <c r="R96" s="6" t="s">
        <v>0</v>
      </c>
      <c r="S96" s="10" t="s">
        <v>91</v>
      </c>
    </row>
    <row r="97" spans="1:19" x14ac:dyDescent="0.25">
      <c r="A97" s="10" t="s">
        <v>17</v>
      </c>
      <c r="B97" s="10" t="s">
        <v>142</v>
      </c>
      <c r="C97" s="10" t="s">
        <v>143</v>
      </c>
      <c r="D97" s="6" t="s">
        <v>128</v>
      </c>
      <c r="E97" s="5">
        <v>1</v>
      </c>
      <c r="F97" s="5">
        <v>1</v>
      </c>
      <c r="G97" s="5" t="s">
        <v>0</v>
      </c>
      <c r="H97" s="5" t="s">
        <v>0</v>
      </c>
      <c r="I97" s="24" t="s">
        <v>0</v>
      </c>
      <c r="J97" s="5" t="s">
        <v>0</v>
      </c>
      <c r="K97" s="6" t="s">
        <v>215</v>
      </c>
      <c r="L97" s="5">
        <v>1</v>
      </c>
      <c r="M97" s="5">
        <v>1</v>
      </c>
      <c r="N97" s="5" t="s">
        <v>0</v>
      </c>
      <c r="O97" s="5" t="s">
        <v>0</v>
      </c>
      <c r="P97" s="24" t="s">
        <v>0</v>
      </c>
      <c r="Q97" s="5" t="s">
        <v>0</v>
      </c>
      <c r="R97" s="6" t="s">
        <v>215</v>
      </c>
      <c r="S97" s="10" t="s">
        <v>91</v>
      </c>
    </row>
    <row r="98" spans="1:19" x14ac:dyDescent="0.25">
      <c r="A98" s="10" t="s">
        <v>17</v>
      </c>
      <c r="B98" s="10" t="s">
        <v>142</v>
      </c>
      <c r="C98" s="10" t="s">
        <v>143</v>
      </c>
      <c r="D98" s="10" t="s">
        <v>34</v>
      </c>
      <c r="E98" s="5">
        <v>1.004</v>
      </c>
      <c r="F98" s="5">
        <f>1-G98+H98</f>
        <v>1.004</v>
      </c>
      <c r="G98" s="5">
        <v>0</v>
      </c>
      <c r="H98" s="5">
        <v>4.0000000000000001E-3</v>
      </c>
      <c r="I98" s="24" t="s">
        <v>0</v>
      </c>
      <c r="J98" s="5" t="s">
        <v>0</v>
      </c>
      <c r="K98" s="11" t="s">
        <v>65</v>
      </c>
      <c r="L98" s="5">
        <v>1</v>
      </c>
      <c r="M98" s="5">
        <f>1-N98+O98</f>
        <v>1</v>
      </c>
      <c r="N98" s="5">
        <v>0</v>
      </c>
      <c r="O98" s="5">
        <v>0</v>
      </c>
      <c r="P98" s="24" t="s">
        <v>0</v>
      </c>
      <c r="Q98" s="5" t="s">
        <v>0</v>
      </c>
      <c r="R98" s="11" t="s">
        <v>65</v>
      </c>
      <c r="S98" s="10" t="s">
        <v>183</v>
      </c>
    </row>
    <row r="99" spans="1:19" x14ac:dyDescent="0.25">
      <c r="A99" s="10" t="s">
        <v>17</v>
      </c>
      <c r="B99" s="10" t="s">
        <v>142</v>
      </c>
      <c r="C99" s="10" t="s">
        <v>143</v>
      </c>
      <c r="D99" s="10" t="s">
        <v>35</v>
      </c>
      <c r="E99" s="5">
        <v>1.004</v>
      </c>
      <c r="F99" s="5">
        <f>1-G99+H99</f>
        <v>1.004</v>
      </c>
      <c r="G99" s="5">
        <v>0</v>
      </c>
      <c r="H99" s="5">
        <v>4.0000000000000001E-3</v>
      </c>
      <c r="I99" s="24" t="s">
        <v>0</v>
      </c>
      <c r="J99" s="5" t="s">
        <v>0</v>
      </c>
      <c r="K99" s="11" t="s">
        <v>66</v>
      </c>
      <c r="L99" s="5">
        <v>1</v>
      </c>
      <c r="M99" s="5">
        <f>1-N99+O99</f>
        <v>1</v>
      </c>
      <c r="N99" s="5">
        <v>0</v>
      </c>
      <c r="O99" s="5">
        <v>0</v>
      </c>
      <c r="P99" s="24" t="s">
        <v>0</v>
      </c>
      <c r="Q99" s="5" t="s">
        <v>0</v>
      </c>
      <c r="R99" s="11" t="s">
        <v>66</v>
      </c>
      <c r="S99" s="10" t="s">
        <v>183</v>
      </c>
    </row>
    <row r="100" spans="1:19" x14ac:dyDescent="0.25">
      <c r="A100" s="10" t="s">
        <v>17</v>
      </c>
      <c r="B100" s="10" t="s">
        <v>142</v>
      </c>
      <c r="C100" s="10" t="s">
        <v>143</v>
      </c>
      <c r="D100" s="10" t="s">
        <v>41</v>
      </c>
      <c r="E100" s="5">
        <v>0.79400000000000004</v>
      </c>
      <c r="F100" s="5">
        <f>1-G100+H100</f>
        <v>0.79400000000000004</v>
      </c>
      <c r="G100" s="5">
        <v>0.21</v>
      </c>
      <c r="H100" s="5">
        <v>4.0000000000000001E-3</v>
      </c>
      <c r="I100" s="24" t="s">
        <v>0</v>
      </c>
      <c r="J100" s="5" t="s">
        <v>0</v>
      </c>
      <c r="K100" s="11" t="s">
        <v>53</v>
      </c>
      <c r="L100" s="5">
        <v>1</v>
      </c>
      <c r="M100" s="5">
        <v>1</v>
      </c>
      <c r="N100" s="5" t="s">
        <v>0</v>
      </c>
      <c r="O100" s="5" t="s">
        <v>0</v>
      </c>
      <c r="P100" s="24" t="s">
        <v>0</v>
      </c>
      <c r="Q100" s="5" t="s">
        <v>0</v>
      </c>
      <c r="R100" s="11" t="s">
        <v>53</v>
      </c>
      <c r="S100" s="10" t="s">
        <v>52</v>
      </c>
    </row>
    <row r="101" spans="1:19" x14ac:dyDescent="0.25">
      <c r="A101" s="10" t="s">
        <v>17</v>
      </c>
      <c r="B101" s="10" t="s">
        <v>142</v>
      </c>
      <c r="C101" s="10" t="s">
        <v>143</v>
      </c>
      <c r="D101" s="10" t="s">
        <v>40</v>
      </c>
      <c r="E101" s="5">
        <v>0.98</v>
      </c>
      <c r="F101" s="5">
        <f>1-G101+H101</f>
        <v>0.98</v>
      </c>
      <c r="G101" s="5">
        <v>0.02</v>
      </c>
      <c r="H101" s="5">
        <v>0</v>
      </c>
      <c r="I101" s="24" t="s">
        <v>0</v>
      </c>
      <c r="J101" s="5" t="s">
        <v>0</v>
      </c>
      <c r="K101" s="11" t="s">
        <v>68</v>
      </c>
      <c r="L101" s="5" t="s">
        <v>0</v>
      </c>
      <c r="M101" s="5" t="s">
        <v>0</v>
      </c>
      <c r="N101" s="5" t="s">
        <v>0</v>
      </c>
      <c r="O101" s="5" t="s">
        <v>0</v>
      </c>
      <c r="P101" s="24" t="s">
        <v>0</v>
      </c>
      <c r="Q101" s="5" t="s">
        <v>0</v>
      </c>
      <c r="R101" s="11" t="s">
        <v>0</v>
      </c>
      <c r="S101" s="10" t="s">
        <v>52</v>
      </c>
    </row>
    <row r="102" spans="1:19" x14ac:dyDescent="0.25">
      <c r="A102" s="10" t="s">
        <v>17</v>
      </c>
      <c r="B102" s="10" t="s">
        <v>142</v>
      </c>
      <c r="C102" s="10" t="s">
        <v>143</v>
      </c>
      <c r="D102" s="11" t="s">
        <v>44</v>
      </c>
      <c r="E102" s="5">
        <v>0.77339999999999998</v>
      </c>
      <c r="F102" s="5">
        <f>1-G102+H102</f>
        <v>0.77339999999999998</v>
      </c>
      <c r="G102" s="5">
        <f>1-0.768</f>
        <v>0.23199999999999998</v>
      </c>
      <c r="H102" s="5">
        <v>5.4000000000000003E-3</v>
      </c>
      <c r="I102" s="24" t="s">
        <v>0</v>
      </c>
      <c r="J102" s="5" t="s">
        <v>0</v>
      </c>
      <c r="K102" s="11" t="s">
        <v>55</v>
      </c>
      <c r="L102" s="5" t="s">
        <v>0</v>
      </c>
      <c r="M102" s="5" t="s">
        <v>0</v>
      </c>
      <c r="N102" s="5" t="s">
        <v>0</v>
      </c>
      <c r="O102" s="5" t="s">
        <v>0</v>
      </c>
      <c r="P102" s="24" t="s">
        <v>0</v>
      </c>
      <c r="Q102" s="5" t="s">
        <v>0</v>
      </c>
      <c r="R102" s="11" t="s">
        <v>0</v>
      </c>
      <c r="S102" s="10" t="s">
        <v>49</v>
      </c>
    </row>
    <row r="103" spans="1:19" x14ac:dyDescent="0.25">
      <c r="A103" s="10" t="s">
        <v>17</v>
      </c>
      <c r="B103" s="10" t="s">
        <v>142</v>
      </c>
      <c r="C103" s="10" t="s">
        <v>143</v>
      </c>
      <c r="D103" s="10" t="s">
        <v>89</v>
      </c>
      <c r="E103" s="5">
        <v>0.8</v>
      </c>
      <c r="F103" s="5">
        <v>0.8</v>
      </c>
      <c r="G103" s="5" t="s">
        <v>0</v>
      </c>
      <c r="H103" s="5" t="s">
        <v>0</v>
      </c>
      <c r="I103" s="24" t="s">
        <v>0</v>
      </c>
      <c r="J103" s="5" t="s">
        <v>0</v>
      </c>
      <c r="K103" s="11" t="s">
        <v>74</v>
      </c>
      <c r="L103" s="5">
        <v>0.8</v>
      </c>
      <c r="M103" s="5">
        <v>0.8</v>
      </c>
      <c r="N103" s="5" t="s">
        <v>0</v>
      </c>
      <c r="O103" s="5" t="s">
        <v>0</v>
      </c>
      <c r="P103" s="24" t="s">
        <v>0</v>
      </c>
      <c r="Q103" s="5" t="s">
        <v>0</v>
      </c>
      <c r="R103" s="11" t="s">
        <v>74</v>
      </c>
      <c r="S103" s="10" t="s">
        <v>166</v>
      </c>
    </row>
    <row r="104" spans="1:19" x14ac:dyDescent="0.25">
      <c r="A104" s="11" t="s">
        <v>17</v>
      </c>
      <c r="B104" s="11" t="s">
        <v>142</v>
      </c>
      <c r="C104" s="11" t="s">
        <v>144</v>
      </c>
      <c r="D104" s="11" t="s">
        <v>30</v>
      </c>
      <c r="E104" s="5">
        <v>0.8</v>
      </c>
      <c r="F104" s="5">
        <v>0.8</v>
      </c>
      <c r="G104" s="5" t="s">
        <v>0</v>
      </c>
      <c r="H104" s="5" t="s">
        <v>0</v>
      </c>
      <c r="I104" s="24" t="s">
        <v>0</v>
      </c>
      <c r="J104" s="5" t="s">
        <v>0</v>
      </c>
      <c r="K104" s="11" t="s">
        <v>74</v>
      </c>
      <c r="L104" s="5">
        <v>0.8</v>
      </c>
      <c r="M104" s="5">
        <v>0.8</v>
      </c>
      <c r="N104" s="5" t="s">
        <v>0</v>
      </c>
      <c r="O104" s="5" t="s">
        <v>0</v>
      </c>
      <c r="P104" s="24" t="s">
        <v>0</v>
      </c>
      <c r="Q104" s="5" t="s">
        <v>0</v>
      </c>
      <c r="R104" s="11" t="s">
        <v>74</v>
      </c>
      <c r="S104" s="11"/>
    </row>
    <row r="105" spans="1:19" x14ac:dyDescent="0.25">
      <c r="A105" s="10" t="s">
        <v>17</v>
      </c>
      <c r="B105" s="10" t="s">
        <v>142</v>
      </c>
      <c r="C105" s="10" t="s">
        <v>145</v>
      </c>
      <c r="D105" s="11" t="s">
        <v>30</v>
      </c>
      <c r="E105" s="5">
        <v>0.8</v>
      </c>
      <c r="F105" s="5">
        <v>0.8</v>
      </c>
      <c r="G105" s="5" t="s">
        <v>0</v>
      </c>
      <c r="H105" s="5" t="s">
        <v>0</v>
      </c>
      <c r="I105" s="24" t="s">
        <v>0</v>
      </c>
      <c r="J105" s="5" t="s">
        <v>0</v>
      </c>
      <c r="K105" s="11" t="s">
        <v>74</v>
      </c>
      <c r="L105" s="5">
        <v>0.8</v>
      </c>
      <c r="M105" s="5">
        <v>0.8</v>
      </c>
      <c r="N105" s="5" t="s">
        <v>0</v>
      </c>
      <c r="O105" s="5" t="s">
        <v>0</v>
      </c>
      <c r="P105" s="24" t="s">
        <v>0</v>
      </c>
      <c r="Q105" s="5" t="s">
        <v>0</v>
      </c>
      <c r="R105" s="11" t="s">
        <v>74</v>
      </c>
      <c r="S105" s="11"/>
    </row>
    <row r="106" spans="1:19" x14ac:dyDescent="0.25">
      <c r="A106" s="10" t="s">
        <v>17</v>
      </c>
      <c r="B106" s="10" t="s">
        <v>142</v>
      </c>
      <c r="C106" s="10" t="s">
        <v>163</v>
      </c>
      <c r="D106" s="11" t="s">
        <v>90</v>
      </c>
      <c r="E106" s="5">
        <v>0.86099999999999999</v>
      </c>
      <c r="F106" s="5">
        <f>1-G106+H106</f>
        <v>0.86099999999999999</v>
      </c>
      <c r="G106" s="5">
        <v>0.14299999999999999</v>
      </c>
      <c r="H106" s="5">
        <v>4.0000000000000001E-3</v>
      </c>
      <c r="I106" s="24" t="s">
        <v>0</v>
      </c>
      <c r="J106" s="5" t="s">
        <v>0</v>
      </c>
      <c r="K106" s="11" t="s">
        <v>213</v>
      </c>
      <c r="L106" s="5">
        <v>1</v>
      </c>
      <c r="M106" s="5">
        <v>1</v>
      </c>
      <c r="N106" s="5">
        <v>0</v>
      </c>
      <c r="O106" s="5">
        <v>0</v>
      </c>
      <c r="P106" s="24" t="s">
        <v>0</v>
      </c>
      <c r="Q106" s="5" t="s">
        <v>0</v>
      </c>
      <c r="R106" s="11" t="s">
        <v>214</v>
      </c>
      <c r="S106" s="10" t="s">
        <v>91</v>
      </c>
    </row>
    <row r="107" spans="1:19" x14ac:dyDescent="0.25">
      <c r="A107" s="10" t="s">
        <v>17</v>
      </c>
      <c r="B107" s="10" t="s">
        <v>142</v>
      </c>
      <c r="C107" s="10" t="s">
        <v>163</v>
      </c>
      <c r="D107" s="6" t="s">
        <v>129</v>
      </c>
      <c r="E107" s="5">
        <v>0.92849999999999999</v>
      </c>
      <c r="F107" s="5">
        <v>0.92849999999999999</v>
      </c>
      <c r="G107" s="5" t="s">
        <v>0</v>
      </c>
      <c r="H107" s="5" t="s">
        <v>0</v>
      </c>
      <c r="I107" s="24" t="s">
        <v>0</v>
      </c>
      <c r="J107" s="5" t="s">
        <v>0</v>
      </c>
      <c r="K107" s="6" t="s">
        <v>48</v>
      </c>
      <c r="L107" s="5">
        <v>0.9</v>
      </c>
      <c r="M107" s="5">
        <v>0.9</v>
      </c>
      <c r="N107" s="5" t="s">
        <v>0</v>
      </c>
      <c r="O107" s="5" t="s">
        <v>0</v>
      </c>
      <c r="P107" s="24" t="s">
        <v>0</v>
      </c>
      <c r="Q107" s="5" t="s">
        <v>0</v>
      </c>
      <c r="R107" s="6" t="s">
        <v>48</v>
      </c>
      <c r="S107" s="6" t="s">
        <v>160</v>
      </c>
    </row>
    <row r="108" spans="1:19" x14ac:dyDescent="0.25">
      <c r="A108" s="10" t="s">
        <v>17</v>
      </c>
      <c r="B108" s="10" t="s">
        <v>137</v>
      </c>
      <c r="C108" s="10" t="s">
        <v>138</v>
      </c>
      <c r="D108" s="11" t="s">
        <v>30</v>
      </c>
      <c r="E108" s="5">
        <v>1</v>
      </c>
      <c r="F108" s="5">
        <v>1</v>
      </c>
      <c r="G108" s="5" t="s">
        <v>0</v>
      </c>
      <c r="H108" s="5" t="s">
        <v>0</v>
      </c>
      <c r="I108" s="25" t="s">
        <v>0</v>
      </c>
      <c r="J108" s="26" t="s">
        <v>0</v>
      </c>
      <c r="K108" s="11" t="s">
        <v>62</v>
      </c>
      <c r="L108" s="5">
        <v>1</v>
      </c>
      <c r="M108" s="5">
        <v>1</v>
      </c>
      <c r="N108" s="5" t="s">
        <v>0</v>
      </c>
      <c r="O108" s="5" t="s">
        <v>0</v>
      </c>
      <c r="P108" s="25" t="s">
        <v>0</v>
      </c>
      <c r="Q108" s="26" t="s">
        <v>0</v>
      </c>
      <c r="R108" s="11" t="s">
        <v>62</v>
      </c>
      <c r="S108" s="11" t="s">
        <v>162</v>
      </c>
    </row>
    <row r="109" spans="1:19" x14ac:dyDescent="0.25">
      <c r="A109" s="10" t="s">
        <v>17</v>
      </c>
      <c r="B109" s="10" t="s">
        <v>137</v>
      </c>
      <c r="C109" s="10" t="s">
        <v>216</v>
      </c>
      <c r="D109" s="11" t="s">
        <v>30</v>
      </c>
      <c r="E109" s="5">
        <v>1</v>
      </c>
      <c r="F109" s="5">
        <v>1</v>
      </c>
      <c r="G109" s="5" t="s">
        <v>0</v>
      </c>
      <c r="H109" s="5" t="s">
        <v>0</v>
      </c>
      <c r="I109" s="25" t="s">
        <v>0</v>
      </c>
      <c r="J109" s="26" t="s">
        <v>0</v>
      </c>
      <c r="K109" s="11" t="s">
        <v>62</v>
      </c>
      <c r="L109" s="5">
        <v>1</v>
      </c>
      <c r="M109" s="5">
        <v>1</v>
      </c>
      <c r="N109" s="5" t="s">
        <v>0</v>
      </c>
      <c r="O109" s="5" t="s">
        <v>0</v>
      </c>
      <c r="P109" s="25" t="s">
        <v>0</v>
      </c>
      <c r="Q109" s="26" t="s">
        <v>0</v>
      </c>
      <c r="R109" s="11" t="s">
        <v>62</v>
      </c>
      <c r="S109" s="11" t="s">
        <v>217</v>
      </c>
    </row>
    <row r="110" spans="1:19" x14ac:dyDescent="0.25">
      <c r="A110" s="10" t="s">
        <v>17</v>
      </c>
      <c r="B110" s="10" t="s">
        <v>56</v>
      </c>
      <c r="C110" s="10" t="s">
        <v>56</v>
      </c>
      <c r="D110" s="11" t="s">
        <v>50</v>
      </c>
      <c r="E110" s="5" t="s">
        <v>0</v>
      </c>
      <c r="F110" s="5" t="s">
        <v>0</v>
      </c>
      <c r="G110" s="5" t="s">
        <v>0</v>
      </c>
      <c r="H110" s="5" t="s">
        <v>0</v>
      </c>
      <c r="I110" s="26">
        <v>1.0309999999999999</v>
      </c>
      <c r="J110" s="26" t="s">
        <v>0</v>
      </c>
      <c r="K110" s="11" t="s">
        <v>54</v>
      </c>
      <c r="L110" s="5" t="s">
        <v>0</v>
      </c>
      <c r="M110" s="5" t="s">
        <v>0</v>
      </c>
      <c r="N110" s="5" t="s">
        <v>0</v>
      </c>
      <c r="O110" s="5" t="s">
        <v>0</v>
      </c>
      <c r="P110" s="26">
        <v>1.044</v>
      </c>
      <c r="Q110" s="26" t="s">
        <v>0</v>
      </c>
      <c r="R110" s="11" t="s">
        <v>54</v>
      </c>
      <c r="S110" s="11" t="s">
        <v>15</v>
      </c>
    </row>
    <row r="111" spans="1:19" x14ac:dyDescent="0.25">
      <c r="A111" s="10" t="s">
        <v>17</v>
      </c>
      <c r="B111" s="10" t="s">
        <v>148</v>
      </c>
      <c r="C111" s="10" t="s">
        <v>163</v>
      </c>
      <c r="D111" s="11" t="s">
        <v>30</v>
      </c>
      <c r="E111" s="5" t="s">
        <v>0</v>
      </c>
      <c r="F111" s="5" t="s">
        <v>0</v>
      </c>
      <c r="G111" s="5" t="s">
        <v>0</v>
      </c>
      <c r="H111" s="5" t="s">
        <v>0</v>
      </c>
      <c r="I111" s="25" t="s">
        <v>0</v>
      </c>
      <c r="J111" s="26" t="s">
        <v>0</v>
      </c>
      <c r="K111" s="11" t="s">
        <v>0</v>
      </c>
      <c r="L111" s="5" t="s">
        <v>0</v>
      </c>
      <c r="M111" s="5" t="s">
        <v>0</v>
      </c>
      <c r="N111" s="5" t="s">
        <v>0</v>
      </c>
      <c r="O111" s="5" t="s">
        <v>0</v>
      </c>
      <c r="P111" s="26" t="s">
        <v>0</v>
      </c>
      <c r="Q111" s="26" t="s">
        <v>0</v>
      </c>
      <c r="R111" s="11" t="s">
        <v>0</v>
      </c>
      <c r="S111" s="11" t="s">
        <v>189</v>
      </c>
    </row>
    <row r="112" spans="1:19" x14ac:dyDescent="0.25">
      <c r="A112" s="10" t="s">
        <v>158</v>
      </c>
      <c r="B112" s="10" t="s">
        <v>158</v>
      </c>
      <c r="C112" s="10" t="s">
        <v>158</v>
      </c>
      <c r="D112" s="11" t="s">
        <v>158</v>
      </c>
      <c r="E112" s="5">
        <v>1</v>
      </c>
      <c r="F112" s="5">
        <v>1</v>
      </c>
      <c r="G112" s="5" t="s">
        <v>0</v>
      </c>
      <c r="H112" s="5" t="s">
        <v>0</v>
      </c>
      <c r="I112" s="25" t="s">
        <v>0</v>
      </c>
      <c r="J112" s="26" t="s">
        <v>0</v>
      </c>
      <c r="K112" s="11" t="s">
        <v>0</v>
      </c>
      <c r="L112" s="5" t="s">
        <v>0</v>
      </c>
      <c r="M112" s="5" t="s">
        <v>0</v>
      </c>
      <c r="N112" s="5" t="s">
        <v>0</v>
      </c>
      <c r="O112" s="5" t="s">
        <v>0</v>
      </c>
      <c r="P112" s="26" t="s">
        <v>0</v>
      </c>
      <c r="Q112" s="26" t="s">
        <v>0</v>
      </c>
      <c r="R112" s="11" t="s">
        <v>0</v>
      </c>
      <c r="S112" s="11" t="s">
        <v>161</v>
      </c>
    </row>
    <row r="113" spans="1:19" ht="15" x14ac:dyDescent="0.25">
      <c r="B113"/>
      <c r="C113"/>
    </row>
    <row r="114" spans="1:19" ht="15" x14ac:dyDescent="0.25">
      <c r="A114" s="7" t="s">
        <v>264</v>
      </c>
      <c r="B114"/>
      <c r="C114"/>
    </row>
    <row r="115" spans="1:19" x14ac:dyDescent="0.25">
      <c r="A115" s="10" t="s">
        <v>17</v>
      </c>
      <c r="B115" s="6" t="s">
        <v>4</v>
      </c>
      <c r="C115" s="6"/>
      <c r="D115" s="6" t="s">
        <v>12</v>
      </c>
      <c r="E115" s="5">
        <v>0.47</v>
      </c>
      <c r="F115" s="5">
        <f>1-G115+H115</f>
        <v>0.47</v>
      </c>
      <c r="G115" s="5">
        <v>0.53</v>
      </c>
      <c r="H115" s="5">
        <v>0</v>
      </c>
      <c r="I115" s="5" t="s">
        <v>0</v>
      </c>
      <c r="J115" s="5"/>
      <c r="K115" s="6" t="s">
        <v>86</v>
      </c>
      <c r="L115" s="5" t="s">
        <v>0</v>
      </c>
      <c r="M115" s="5" t="s">
        <v>0</v>
      </c>
      <c r="N115" s="5" t="s">
        <v>0</v>
      </c>
      <c r="O115" s="5" t="s">
        <v>0</v>
      </c>
      <c r="P115" s="5" t="s">
        <v>0</v>
      </c>
      <c r="Q115" s="5"/>
      <c r="R115" s="6" t="s">
        <v>0</v>
      </c>
      <c r="S115" s="6" t="s">
        <v>15</v>
      </c>
    </row>
    <row r="116" spans="1:19" x14ac:dyDescent="0.25">
      <c r="A116" s="10" t="s">
        <v>17</v>
      </c>
      <c r="B116" s="6" t="s">
        <v>4</v>
      </c>
      <c r="C116" s="6"/>
      <c r="D116" s="6" t="s">
        <v>13</v>
      </c>
      <c r="E116" s="5">
        <v>0.54</v>
      </c>
      <c r="F116" s="5">
        <f>1-G116+H116</f>
        <v>0.54</v>
      </c>
      <c r="G116" s="5">
        <v>0.46</v>
      </c>
      <c r="H116" s="5">
        <v>0</v>
      </c>
      <c r="I116" s="5" t="s">
        <v>0</v>
      </c>
      <c r="J116" s="5"/>
      <c r="K116" s="6" t="s">
        <v>86</v>
      </c>
      <c r="L116" s="5" t="s">
        <v>0</v>
      </c>
      <c r="M116" s="5" t="s">
        <v>0</v>
      </c>
      <c r="N116" s="5" t="s">
        <v>0</v>
      </c>
      <c r="O116" s="5" t="s">
        <v>0</v>
      </c>
      <c r="P116" s="5" t="s">
        <v>0</v>
      </c>
      <c r="Q116" s="5"/>
      <c r="R116" s="6" t="s">
        <v>0</v>
      </c>
      <c r="S116" s="6" t="s">
        <v>15</v>
      </c>
    </row>
    <row r="117" spans="1:19" x14ac:dyDescent="0.25">
      <c r="A117" s="10" t="s">
        <v>17</v>
      </c>
      <c r="B117" s="6" t="s">
        <v>4</v>
      </c>
      <c r="C117" s="6"/>
      <c r="D117" s="6" t="s">
        <v>87</v>
      </c>
      <c r="E117" s="5">
        <v>0.5</v>
      </c>
      <c r="F117" s="5">
        <v>0.5</v>
      </c>
      <c r="G117" s="5" t="s">
        <v>0</v>
      </c>
      <c r="H117" s="5" t="s">
        <v>0</v>
      </c>
      <c r="I117" s="5" t="s">
        <v>0</v>
      </c>
      <c r="J117" s="5"/>
      <c r="K117" s="11" t="s">
        <v>88</v>
      </c>
      <c r="L117" s="5" t="s">
        <v>0</v>
      </c>
      <c r="M117" s="5" t="s">
        <v>0</v>
      </c>
      <c r="N117" s="5" t="s">
        <v>0</v>
      </c>
      <c r="O117" s="5" t="s">
        <v>0</v>
      </c>
      <c r="P117" s="5" t="s">
        <v>0</v>
      </c>
      <c r="Q117" s="5"/>
      <c r="R117" s="11" t="s">
        <v>0</v>
      </c>
      <c r="S117" s="10" t="s">
        <v>73</v>
      </c>
    </row>
    <row r="118" spans="1:19" x14ac:dyDescent="0.25">
      <c r="A118" s="10" t="s">
        <v>17</v>
      </c>
      <c r="B118" s="6" t="s">
        <v>27</v>
      </c>
      <c r="C118" s="6"/>
      <c r="D118" s="6" t="s">
        <v>30</v>
      </c>
      <c r="E118" s="5" t="s">
        <v>0</v>
      </c>
      <c r="F118" s="5" t="s">
        <v>0</v>
      </c>
      <c r="G118" s="5" t="s">
        <v>0</v>
      </c>
      <c r="H118" s="5" t="s">
        <v>0</v>
      </c>
      <c r="I118" s="5" t="s">
        <v>0</v>
      </c>
      <c r="J118" s="5"/>
      <c r="K118" s="6" t="s">
        <v>48</v>
      </c>
      <c r="L118" s="5" t="s">
        <v>0</v>
      </c>
      <c r="M118" s="5" t="s">
        <v>0</v>
      </c>
      <c r="N118" s="5" t="s">
        <v>0</v>
      </c>
      <c r="O118" s="5" t="s">
        <v>0</v>
      </c>
      <c r="P118" s="5" t="s">
        <v>0</v>
      </c>
      <c r="Q118" s="5"/>
      <c r="R118" s="6" t="s">
        <v>48</v>
      </c>
      <c r="S118" s="6" t="s">
        <v>28</v>
      </c>
    </row>
    <row r="119" spans="1:19" x14ac:dyDescent="0.25">
      <c r="A119" s="10" t="s">
        <v>17</v>
      </c>
      <c r="B119" s="6" t="s">
        <v>1</v>
      </c>
      <c r="C119" s="6"/>
      <c r="D119" s="6" t="s">
        <v>38</v>
      </c>
      <c r="E119" s="5">
        <v>0.74199999999999999</v>
      </c>
      <c r="F119" s="5">
        <f>1-G119+H119+I119</f>
        <v>0.74199999999999999</v>
      </c>
      <c r="G119" s="5">
        <v>0.35</v>
      </c>
      <c r="H119" s="5">
        <v>8.0000000000000002E-3</v>
      </c>
      <c r="I119" s="5">
        <v>8.4000000000000005E-2</v>
      </c>
      <c r="J119" s="5"/>
      <c r="K119" s="11" t="s">
        <v>92</v>
      </c>
      <c r="L119" s="5" t="s">
        <v>0</v>
      </c>
      <c r="M119" s="5" t="s">
        <v>0</v>
      </c>
      <c r="N119" s="5" t="s">
        <v>0</v>
      </c>
      <c r="O119" s="5" t="s">
        <v>0</v>
      </c>
      <c r="P119" s="5" t="s">
        <v>0</v>
      </c>
      <c r="Q119" s="5"/>
      <c r="R119" s="11" t="s">
        <v>0</v>
      </c>
      <c r="S119" s="10" t="s">
        <v>15</v>
      </c>
    </row>
    <row r="120" spans="1:19" x14ac:dyDescent="0.25">
      <c r="A120" s="10" t="s">
        <v>17</v>
      </c>
      <c r="B120" s="6" t="s">
        <v>1</v>
      </c>
      <c r="C120" s="6"/>
      <c r="D120" s="6" t="s">
        <v>37</v>
      </c>
      <c r="E120" s="5">
        <v>0.82199999999999995</v>
      </c>
      <c r="F120" s="5">
        <f>1-G120+H120+I120</f>
        <v>0.82199999999999995</v>
      </c>
      <c r="G120" s="5">
        <v>0.27</v>
      </c>
      <c r="H120" s="5">
        <v>8.0000000000000002E-3</v>
      </c>
      <c r="I120" s="5">
        <v>8.4000000000000005E-2</v>
      </c>
      <c r="J120" s="5"/>
      <c r="K120" s="11" t="s">
        <v>92</v>
      </c>
      <c r="L120" s="5" t="s">
        <v>0</v>
      </c>
      <c r="M120" s="5" t="s">
        <v>0</v>
      </c>
      <c r="N120" s="5" t="s">
        <v>0</v>
      </c>
      <c r="O120" s="5" t="s">
        <v>0</v>
      </c>
      <c r="P120" s="5" t="s">
        <v>0</v>
      </c>
      <c r="Q120" s="5"/>
      <c r="R120" s="11" t="s">
        <v>0</v>
      </c>
      <c r="S120" s="10" t="s">
        <v>15</v>
      </c>
    </row>
    <row r="121" spans="1:19" x14ac:dyDescent="0.25">
      <c r="A121" s="10" t="s">
        <v>17</v>
      </c>
      <c r="B121" s="10" t="s">
        <v>1</v>
      </c>
      <c r="C121" s="10"/>
      <c r="D121" s="10" t="s">
        <v>2</v>
      </c>
      <c r="E121" s="5">
        <v>0.76100000000000001</v>
      </c>
      <c r="F121" s="5">
        <f>1-G121+H121+I121</f>
        <v>0.76100000000000001</v>
      </c>
      <c r="G121" s="5">
        <v>0.46</v>
      </c>
      <c r="H121" s="5">
        <v>1E-3</v>
      </c>
      <c r="I121" s="5">
        <v>0.22</v>
      </c>
      <c r="J121" s="5"/>
      <c r="K121" s="11" t="s">
        <v>16</v>
      </c>
      <c r="L121" s="5" t="s">
        <v>0</v>
      </c>
      <c r="M121" s="5" t="s">
        <v>0</v>
      </c>
      <c r="N121" s="5" t="s">
        <v>0</v>
      </c>
      <c r="O121" s="5" t="s">
        <v>0</v>
      </c>
      <c r="P121" s="5" t="s">
        <v>0</v>
      </c>
      <c r="Q121" s="5"/>
      <c r="R121" s="11" t="s">
        <v>0</v>
      </c>
      <c r="S121" s="10"/>
    </row>
    <row r="122" spans="1:19" x14ac:dyDescent="0.25">
      <c r="A122" s="10" t="s">
        <v>17</v>
      </c>
      <c r="B122" s="10" t="s">
        <v>1</v>
      </c>
      <c r="C122" s="10"/>
      <c r="D122" s="10" t="s">
        <v>76</v>
      </c>
      <c r="E122" s="5">
        <v>0.76</v>
      </c>
      <c r="F122" s="5">
        <v>0.76</v>
      </c>
      <c r="G122" s="5"/>
      <c r="H122" s="5"/>
      <c r="I122" s="5"/>
      <c r="J122" s="5"/>
      <c r="K122" s="11" t="s">
        <v>77</v>
      </c>
      <c r="L122" s="5" t="s">
        <v>0</v>
      </c>
      <c r="M122" s="5" t="s">
        <v>0</v>
      </c>
      <c r="N122" s="5" t="s">
        <v>0</v>
      </c>
      <c r="O122" s="5" t="s">
        <v>0</v>
      </c>
      <c r="P122" s="5" t="s">
        <v>0</v>
      </c>
      <c r="Q122" s="5"/>
      <c r="R122" s="11" t="s">
        <v>0</v>
      </c>
      <c r="S122" s="10" t="s">
        <v>78</v>
      </c>
    </row>
    <row r="123" spans="1:19" x14ac:dyDescent="0.25">
      <c r="A123" s="10" t="s">
        <v>17</v>
      </c>
      <c r="B123" s="6" t="s">
        <v>1</v>
      </c>
      <c r="C123" s="6"/>
      <c r="D123" s="6" t="s">
        <v>127</v>
      </c>
      <c r="E123" s="5">
        <v>0.8</v>
      </c>
      <c r="F123" s="5">
        <v>0.8</v>
      </c>
      <c r="G123" s="5" t="s">
        <v>0</v>
      </c>
      <c r="H123" s="5" t="s">
        <v>0</v>
      </c>
      <c r="I123" s="5" t="s">
        <v>0</v>
      </c>
      <c r="J123" s="5"/>
      <c r="K123" s="6" t="s">
        <v>74</v>
      </c>
      <c r="L123" s="5" t="s">
        <v>0</v>
      </c>
      <c r="M123" s="5" t="s">
        <v>0</v>
      </c>
      <c r="N123" s="5" t="s">
        <v>0</v>
      </c>
      <c r="O123" s="5" t="s">
        <v>0</v>
      </c>
      <c r="P123" s="5" t="s">
        <v>0</v>
      </c>
      <c r="Q123" s="5"/>
      <c r="R123" s="6" t="s">
        <v>0</v>
      </c>
      <c r="S123" s="6" t="s">
        <v>160</v>
      </c>
    </row>
    <row r="124" spans="1:19" x14ac:dyDescent="0.25">
      <c r="A124" s="10" t="s">
        <v>17</v>
      </c>
      <c r="B124" s="6" t="s">
        <v>1</v>
      </c>
      <c r="C124" s="6"/>
      <c r="D124" s="6" t="s">
        <v>128</v>
      </c>
      <c r="E124" s="5">
        <v>0.9</v>
      </c>
      <c r="F124" s="5">
        <v>0.9</v>
      </c>
      <c r="G124" s="5" t="s">
        <v>0</v>
      </c>
      <c r="H124" s="5" t="s">
        <v>0</v>
      </c>
      <c r="I124" s="5" t="s">
        <v>0</v>
      </c>
      <c r="J124" s="5"/>
      <c r="K124" s="6" t="s">
        <v>48</v>
      </c>
      <c r="L124" s="5">
        <v>0.9</v>
      </c>
      <c r="M124" s="5">
        <v>0.9</v>
      </c>
      <c r="N124" s="5" t="s">
        <v>0</v>
      </c>
      <c r="O124" s="5" t="s">
        <v>0</v>
      </c>
      <c r="P124" s="5" t="s">
        <v>0</v>
      </c>
      <c r="Q124" s="5"/>
      <c r="R124" s="6" t="s">
        <v>48</v>
      </c>
      <c r="S124" s="6" t="s">
        <v>160</v>
      </c>
    </row>
    <row r="125" spans="1:19" x14ac:dyDescent="0.25">
      <c r="A125" s="13" t="s">
        <v>17</v>
      </c>
      <c r="B125" s="13" t="s">
        <v>178</v>
      </c>
      <c r="C125" s="13"/>
      <c r="D125" s="14" t="s">
        <v>181</v>
      </c>
      <c r="E125" s="15">
        <v>0.84000000000000008</v>
      </c>
      <c r="F125" s="15">
        <f>1-G125+H125</f>
        <v>0.84000000000000008</v>
      </c>
      <c r="G125" s="15">
        <v>0.2</v>
      </c>
      <c r="H125" s="16">
        <v>0.04</v>
      </c>
      <c r="I125" s="15" t="s">
        <v>0</v>
      </c>
      <c r="J125" s="15"/>
      <c r="K125" s="14" t="s">
        <v>179</v>
      </c>
      <c r="L125" s="15" t="s">
        <v>0</v>
      </c>
      <c r="M125" s="16" t="s">
        <v>0</v>
      </c>
      <c r="N125" s="15" t="s">
        <v>0</v>
      </c>
      <c r="O125" s="15" t="s">
        <v>0</v>
      </c>
      <c r="P125" s="15" t="s">
        <v>0</v>
      </c>
      <c r="Q125" s="15"/>
      <c r="R125" s="14" t="s">
        <v>0</v>
      </c>
      <c r="S125" s="13" t="s">
        <v>180</v>
      </c>
    </row>
    <row r="126" spans="1:19" x14ac:dyDescent="0.25">
      <c r="A126" s="10" t="s">
        <v>17</v>
      </c>
      <c r="B126" s="6"/>
      <c r="C126" s="6" t="s">
        <v>155</v>
      </c>
      <c r="D126" s="6" t="s">
        <v>30</v>
      </c>
      <c r="E126" s="5">
        <v>0.8</v>
      </c>
      <c r="F126" s="5">
        <v>0.8</v>
      </c>
      <c r="G126" s="5" t="s">
        <v>0</v>
      </c>
      <c r="H126" s="5" t="s">
        <v>0</v>
      </c>
      <c r="I126" s="5" t="s">
        <v>0</v>
      </c>
      <c r="J126" s="5"/>
      <c r="K126" s="6" t="s">
        <v>74</v>
      </c>
      <c r="L126" s="5">
        <v>0.8</v>
      </c>
      <c r="M126" s="5">
        <v>0.8</v>
      </c>
      <c r="N126" s="5" t="s">
        <v>0</v>
      </c>
      <c r="O126" s="5" t="s">
        <v>0</v>
      </c>
      <c r="P126" s="5" t="s">
        <v>0</v>
      </c>
      <c r="Q126" s="5"/>
      <c r="R126" s="6" t="s">
        <v>74</v>
      </c>
      <c r="S126" s="6" t="s">
        <v>164</v>
      </c>
    </row>
    <row r="127" spans="1:19" x14ac:dyDescent="0.25">
      <c r="A127" s="10" t="s">
        <v>17</v>
      </c>
      <c r="B127" s="6"/>
      <c r="C127" s="6" t="s">
        <v>156</v>
      </c>
      <c r="D127" s="6" t="s">
        <v>30</v>
      </c>
      <c r="E127" s="5">
        <v>1</v>
      </c>
      <c r="F127" s="5">
        <v>1</v>
      </c>
      <c r="G127" s="5" t="s">
        <v>0</v>
      </c>
      <c r="H127" s="5" t="s">
        <v>0</v>
      </c>
      <c r="I127" s="5" t="s">
        <v>0</v>
      </c>
      <c r="J127" s="5"/>
      <c r="K127" s="6" t="s">
        <v>62</v>
      </c>
      <c r="L127" s="5">
        <v>1</v>
      </c>
      <c r="M127" s="5">
        <v>1</v>
      </c>
      <c r="N127" s="5" t="s">
        <v>0</v>
      </c>
      <c r="O127" s="5" t="s">
        <v>0</v>
      </c>
      <c r="P127" s="5" t="s">
        <v>0</v>
      </c>
      <c r="Q127" s="5"/>
      <c r="R127" s="6" t="s">
        <v>62</v>
      </c>
      <c r="S127" s="6" t="s">
        <v>165</v>
      </c>
    </row>
    <row r="128" spans="1:19" x14ac:dyDescent="0.25">
      <c r="A128" s="10" t="s">
        <v>17</v>
      </c>
      <c r="B128" s="6"/>
      <c r="C128" s="6" t="s">
        <v>157</v>
      </c>
      <c r="D128" s="6" t="s">
        <v>30</v>
      </c>
      <c r="E128" s="5">
        <v>0.8</v>
      </c>
      <c r="F128" s="5">
        <v>0.8</v>
      </c>
      <c r="G128" s="5" t="s">
        <v>0</v>
      </c>
      <c r="H128" s="5" t="s">
        <v>0</v>
      </c>
      <c r="I128" s="5" t="s">
        <v>0</v>
      </c>
      <c r="J128" s="5"/>
      <c r="K128" s="6" t="s">
        <v>74</v>
      </c>
      <c r="L128" s="5">
        <v>0.8</v>
      </c>
      <c r="M128" s="5">
        <v>0.8</v>
      </c>
      <c r="N128" s="5" t="s">
        <v>0</v>
      </c>
      <c r="O128" s="5" t="s">
        <v>0</v>
      </c>
      <c r="P128" s="5" t="s">
        <v>0</v>
      </c>
      <c r="Q128" s="5"/>
      <c r="R128" s="6" t="s">
        <v>74</v>
      </c>
      <c r="S128" s="6" t="s">
        <v>164</v>
      </c>
    </row>
    <row r="129" spans="1:19" x14ac:dyDescent="0.25">
      <c r="A129" s="10" t="s">
        <v>17</v>
      </c>
      <c r="B129" s="6"/>
      <c r="C129" s="6" t="s">
        <v>190</v>
      </c>
      <c r="D129" s="6" t="s">
        <v>30</v>
      </c>
      <c r="E129" s="5">
        <v>1</v>
      </c>
      <c r="F129" s="5">
        <v>1</v>
      </c>
      <c r="G129" s="5" t="s">
        <v>0</v>
      </c>
      <c r="H129" s="5" t="s">
        <v>0</v>
      </c>
      <c r="I129" s="5" t="s">
        <v>0</v>
      </c>
      <c r="J129" s="5"/>
      <c r="K129" s="6" t="s">
        <v>74</v>
      </c>
      <c r="L129" s="5">
        <v>1</v>
      </c>
      <c r="M129" s="5">
        <v>1</v>
      </c>
      <c r="N129" s="5" t="s">
        <v>0</v>
      </c>
      <c r="O129" s="5" t="s">
        <v>0</v>
      </c>
      <c r="P129" s="5" t="s">
        <v>0</v>
      </c>
      <c r="Q129" s="5"/>
      <c r="R129" s="6" t="s">
        <v>74</v>
      </c>
      <c r="S129" s="6" t="s">
        <v>164</v>
      </c>
    </row>
    <row r="130" spans="1:19" x14ac:dyDescent="0.25">
      <c r="A130" s="10" t="s">
        <v>17</v>
      </c>
      <c r="B130" s="10" t="s">
        <v>42</v>
      </c>
      <c r="C130" s="10" t="s">
        <v>193</v>
      </c>
      <c r="D130" s="10" t="s">
        <v>199</v>
      </c>
      <c r="E130" s="5">
        <v>0.69</v>
      </c>
      <c r="F130" s="5">
        <f>1-G130+H130+I130</f>
        <v>0.69</v>
      </c>
      <c r="G130" s="5">
        <v>0.38</v>
      </c>
      <c r="H130" s="5">
        <v>0</v>
      </c>
      <c r="I130" s="5">
        <v>7.0000000000000007E-2</v>
      </c>
      <c r="J130" s="5"/>
      <c r="K130" s="11" t="s">
        <v>29</v>
      </c>
      <c r="L130" s="5" t="s">
        <v>0</v>
      </c>
      <c r="M130" s="5" t="s">
        <v>0</v>
      </c>
      <c r="N130" s="5" t="s">
        <v>0</v>
      </c>
      <c r="O130" s="5" t="s">
        <v>0</v>
      </c>
      <c r="P130" s="5" t="s">
        <v>0</v>
      </c>
      <c r="Q130" s="5"/>
      <c r="R130" s="11" t="s">
        <v>0</v>
      </c>
      <c r="S130" s="10" t="s">
        <v>197</v>
      </c>
    </row>
    <row r="131" spans="1:19" x14ac:dyDescent="0.25">
      <c r="A131" s="10" t="s">
        <v>17</v>
      </c>
      <c r="B131" s="10" t="s">
        <v>42</v>
      </c>
      <c r="C131" s="10" t="s">
        <v>149</v>
      </c>
      <c r="D131" s="10" t="s">
        <v>230</v>
      </c>
      <c r="E131" s="5">
        <v>0.65200000000000002</v>
      </c>
      <c r="F131" s="5">
        <f>1-G131</f>
        <v>0.65200000000000002</v>
      </c>
      <c r="G131" s="5">
        <v>0.34799999999999998</v>
      </c>
      <c r="H131" s="5" t="s">
        <v>0</v>
      </c>
      <c r="I131" s="24" t="s">
        <v>0</v>
      </c>
      <c r="J131" s="5" t="s">
        <v>0</v>
      </c>
      <c r="K131" s="11" t="s">
        <v>231</v>
      </c>
      <c r="L131" s="5" t="s">
        <v>0</v>
      </c>
      <c r="M131" s="5" t="s">
        <v>0</v>
      </c>
      <c r="N131" s="5" t="s">
        <v>0</v>
      </c>
      <c r="O131" s="5" t="s">
        <v>0</v>
      </c>
      <c r="P131" s="24" t="s">
        <v>0</v>
      </c>
      <c r="Q131" s="5" t="s">
        <v>0</v>
      </c>
      <c r="R131" s="11" t="s">
        <v>0</v>
      </c>
      <c r="S131" s="11" t="s">
        <v>91</v>
      </c>
    </row>
    <row r="132" spans="1:19" x14ac:dyDescent="0.25">
      <c r="A132" s="10" t="s">
        <v>17</v>
      </c>
      <c r="B132" s="10" t="s">
        <v>42</v>
      </c>
      <c r="C132" s="10" t="s">
        <v>149</v>
      </c>
      <c r="D132" s="10" t="s">
        <v>127</v>
      </c>
      <c r="E132" s="5">
        <v>0.63200000000000001</v>
      </c>
      <c r="F132" s="5">
        <f>1-G132</f>
        <v>0.63200000000000001</v>
      </c>
      <c r="G132" s="5">
        <v>0.36799999999999999</v>
      </c>
      <c r="H132" s="5" t="s">
        <v>0</v>
      </c>
      <c r="I132" s="24" t="s">
        <v>0</v>
      </c>
      <c r="J132" s="5" t="s">
        <v>0</v>
      </c>
      <c r="K132" s="11" t="s">
        <v>231</v>
      </c>
      <c r="L132" s="5" t="s">
        <v>0</v>
      </c>
      <c r="M132" s="5" t="s">
        <v>0</v>
      </c>
      <c r="N132" s="5" t="s">
        <v>0</v>
      </c>
      <c r="O132" s="5" t="s">
        <v>0</v>
      </c>
      <c r="P132" s="24" t="s">
        <v>0</v>
      </c>
      <c r="Q132" s="5" t="s">
        <v>0</v>
      </c>
      <c r="R132" s="11" t="s">
        <v>0</v>
      </c>
      <c r="S132" s="11" t="s">
        <v>232</v>
      </c>
    </row>
    <row r="133" spans="1:19" x14ac:dyDescent="0.25">
      <c r="A133" s="10" t="s">
        <v>17</v>
      </c>
      <c r="B133" s="10" t="s">
        <v>42</v>
      </c>
      <c r="C133" s="10" t="s">
        <v>149</v>
      </c>
      <c r="D133" s="10" t="s">
        <v>128</v>
      </c>
      <c r="E133" s="5">
        <v>0.81600000000000006</v>
      </c>
      <c r="F133" s="5">
        <f>1-(G133/2)</f>
        <v>0.81600000000000006</v>
      </c>
      <c r="G133" s="5">
        <v>0.36799999999999999</v>
      </c>
      <c r="H133" s="5" t="s">
        <v>0</v>
      </c>
      <c r="I133" s="24" t="s">
        <v>0</v>
      </c>
      <c r="J133" s="5" t="s">
        <v>0</v>
      </c>
      <c r="K133" s="11" t="s">
        <v>233</v>
      </c>
      <c r="L133" s="5">
        <v>0.81600000000000006</v>
      </c>
      <c r="M133" s="5">
        <f>1-(N133/2)</f>
        <v>0.81600000000000006</v>
      </c>
      <c r="N133" s="5">
        <v>0.36799999999999999</v>
      </c>
      <c r="O133" s="5" t="s">
        <v>0</v>
      </c>
      <c r="P133" s="24" t="s">
        <v>0</v>
      </c>
      <c r="Q133" s="5" t="s">
        <v>0</v>
      </c>
      <c r="R133" s="11" t="s">
        <v>233</v>
      </c>
      <c r="S133" s="11" t="s">
        <v>232</v>
      </c>
    </row>
    <row r="134" spans="1:19" x14ac:dyDescent="0.25">
      <c r="A134" s="10" t="s">
        <v>17</v>
      </c>
      <c r="B134" s="10" t="s">
        <v>42</v>
      </c>
      <c r="C134" s="10" t="s">
        <v>149</v>
      </c>
      <c r="D134" s="10" t="s">
        <v>81</v>
      </c>
      <c r="E134" s="5">
        <v>0.6</v>
      </c>
      <c r="F134" s="5">
        <f t="shared" ref="F134:F139" si="4">1-G134</f>
        <v>0.6</v>
      </c>
      <c r="G134" s="5">
        <v>0.4</v>
      </c>
      <c r="H134" s="5" t="s">
        <v>0</v>
      </c>
      <c r="I134" s="24" t="s">
        <v>0</v>
      </c>
      <c r="J134" s="5" t="s">
        <v>0</v>
      </c>
      <c r="K134" s="11" t="s">
        <v>231</v>
      </c>
      <c r="L134" s="5" t="s">
        <v>0</v>
      </c>
      <c r="M134" s="5" t="s">
        <v>0</v>
      </c>
      <c r="N134" s="5" t="s">
        <v>0</v>
      </c>
      <c r="O134" s="5" t="s">
        <v>0</v>
      </c>
      <c r="P134" s="24" t="s">
        <v>0</v>
      </c>
      <c r="Q134" s="5" t="s">
        <v>0</v>
      </c>
      <c r="R134" s="11" t="s">
        <v>0</v>
      </c>
      <c r="S134" s="11" t="s">
        <v>91</v>
      </c>
    </row>
    <row r="135" spans="1:19" x14ac:dyDescent="0.25">
      <c r="A135" s="10" t="s">
        <v>17</v>
      </c>
      <c r="B135" s="10" t="s">
        <v>42</v>
      </c>
      <c r="C135" s="10" t="s">
        <v>149</v>
      </c>
      <c r="D135" s="10" t="s">
        <v>79</v>
      </c>
      <c r="E135" s="5">
        <v>0.622</v>
      </c>
      <c r="F135" s="5">
        <f t="shared" si="4"/>
        <v>0.622</v>
      </c>
      <c r="G135" s="5">
        <v>0.378</v>
      </c>
      <c r="H135" s="5" t="s">
        <v>0</v>
      </c>
      <c r="I135" s="24" t="s">
        <v>0</v>
      </c>
      <c r="J135" s="5" t="s">
        <v>0</v>
      </c>
      <c r="K135" s="11" t="s">
        <v>231</v>
      </c>
      <c r="L135" s="5">
        <v>0.622</v>
      </c>
      <c r="M135" s="5">
        <f>1-N135</f>
        <v>0.622</v>
      </c>
      <c r="N135" s="5">
        <v>0.378</v>
      </c>
      <c r="O135" s="5" t="s">
        <v>0</v>
      </c>
      <c r="P135" s="24" t="s">
        <v>0</v>
      </c>
      <c r="Q135" s="5" t="s">
        <v>0</v>
      </c>
      <c r="R135" s="11" t="s">
        <v>231</v>
      </c>
      <c r="S135" s="11" t="s">
        <v>91</v>
      </c>
    </row>
    <row r="136" spans="1:19" x14ac:dyDescent="0.25">
      <c r="A136" s="10" t="s">
        <v>17</v>
      </c>
      <c r="B136" s="10" t="s">
        <v>42</v>
      </c>
      <c r="C136" s="10" t="s">
        <v>149</v>
      </c>
      <c r="D136" s="10" t="s">
        <v>82</v>
      </c>
      <c r="E136" s="5">
        <v>0.63800000000000001</v>
      </c>
      <c r="F136" s="5">
        <f t="shared" si="4"/>
        <v>0.63800000000000001</v>
      </c>
      <c r="G136" s="5">
        <v>0.36199999999999999</v>
      </c>
      <c r="H136" s="5" t="s">
        <v>0</v>
      </c>
      <c r="I136" s="24" t="s">
        <v>0</v>
      </c>
      <c r="J136" s="5" t="s">
        <v>0</v>
      </c>
      <c r="K136" s="11" t="s">
        <v>231</v>
      </c>
      <c r="L136" s="5" t="s">
        <v>0</v>
      </c>
      <c r="M136" s="5" t="s">
        <v>0</v>
      </c>
      <c r="N136" s="5" t="s">
        <v>0</v>
      </c>
      <c r="O136" s="5" t="s">
        <v>0</v>
      </c>
      <c r="P136" s="24" t="s">
        <v>0</v>
      </c>
      <c r="Q136" s="5" t="s">
        <v>0</v>
      </c>
      <c r="R136" s="11" t="s">
        <v>0</v>
      </c>
      <c r="S136" s="11" t="s">
        <v>91</v>
      </c>
    </row>
    <row r="137" spans="1:19" x14ac:dyDescent="0.25">
      <c r="A137" s="10" t="s">
        <v>17</v>
      </c>
      <c r="B137" s="10" t="s">
        <v>42</v>
      </c>
      <c r="C137" s="10" t="s">
        <v>149</v>
      </c>
      <c r="D137" s="10" t="s">
        <v>194</v>
      </c>
      <c r="E137" s="5">
        <v>0.624</v>
      </c>
      <c r="F137" s="5">
        <f t="shared" si="4"/>
        <v>0.624</v>
      </c>
      <c r="G137" s="5">
        <v>0.376</v>
      </c>
      <c r="H137" s="5" t="s">
        <v>0</v>
      </c>
      <c r="I137" s="24" t="s">
        <v>0</v>
      </c>
      <c r="J137" s="5" t="s">
        <v>0</v>
      </c>
      <c r="K137" s="11" t="s">
        <v>231</v>
      </c>
      <c r="L137" s="5">
        <v>0.624</v>
      </c>
      <c r="M137" s="5">
        <f>1-N137</f>
        <v>0.624</v>
      </c>
      <c r="N137" s="5">
        <v>0.376</v>
      </c>
      <c r="O137" s="5" t="s">
        <v>0</v>
      </c>
      <c r="P137" s="24" t="s">
        <v>0</v>
      </c>
      <c r="Q137" s="5" t="s">
        <v>0</v>
      </c>
      <c r="R137" s="11" t="s">
        <v>231</v>
      </c>
      <c r="S137" s="11" t="s">
        <v>91</v>
      </c>
    </row>
    <row r="138" spans="1:19" x14ac:dyDescent="0.25">
      <c r="A138" s="10" t="s">
        <v>17</v>
      </c>
      <c r="B138" s="10" t="s">
        <v>42</v>
      </c>
      <c r="C138" s="10" t="s">
        <v>149</v>
      </c>
      <c r="D138" s="10" t="s">
        <v>80</v>
      </c>
      <c r="E138" s="5">
        <v>0.56399999999999995</v>
      </c>
      <c r="F138" s="5">
        <f t="shared" si="4"/>
        <v>0.56399999999999995</v>
      </c>
      <c r="G138" s="5">
        <v>0.43600000000000005</v>
      </c>
      <c r="H138" s="5" t="s">
        <v>0</v>
      </c>
      <c r="I138" s="24" t="s">
        <v>0</v>
      </c>
      <c r="J138" s="5" t="s">
        <v>0</v>
      </c>
      <c r="K138" s="11" t="s">
        <v>231</v>
      </c>
      <c r="L138" s="5" t="s">
        <v>0</v>
      </c>
      <c r="M138" s="5" t="s">
        <v>0</v>
      </c>
      <c r="N138" s="5" t="s">
        <v>0</v>
      </c>
      <c r="O138" s="5" t="s">
        <v>0</v>
      </c>
      <c r="P138" s="24" t="s">
        <v>0</v>
      </c>
      <c r="Q138" s="5" t="s">
        <v>0</v>
      </c>
      <c r="R138" s="11" t="s">
        <v>0</v>
      </c>
      <c r="S138" s="11" t="s">
        <v>91</v>
      </c>
    </row>
    <row r="139" spans="1:19" x14ac:dyDescent="0.25">
      <c r="A139" s="10" t="s">
        <v>17</v>
      </c>
      <c r="B139" s="10" t="s">
        <v>42</v>
      </c>
      <c r="C139" s="10" t="s">
        <v>149</v>
      </c>
      <c r="D139" s="10" t="s">
        <v>123</v>
      </c>
      <c r="E139" s="5">
        <v>0.54</v>
      </c>
      <c r="F139" s="5">
        <f t="shared" si="4"/>
        <v>0.54</v>
      </c>
      <c r="G139" s="5">
        <v>0.45999999999999996</v>
      </c>
      <c r="H139" s="5" t="s">
        <v>0</v>
      </c>
      <c r="I139" s="24" t="s">
        <v>0</v>
      </c>
      <c r="J139" s="5" t="s">
        <v>0</v>
      </c>
      <c r="K139" s="11" t="s">
        <v>231</v>
      </c>
      <c r="L139" s="5" t="s">
        <v>0</v>
      </c>
      <c r="M139" s="5" t="s">
        <v>0</v>
      </c>
      <c r="N139" s="5" t="s">
        <v>0</v>
      </c>
      <c r="O139" s="5" t="s">
        <v>0</v>
      </c>
      <c r="P139" s="24" t="s">
        <v>0</v>
      </c>
      <c r="Q139" s="5" t="s">
        <v>0</v>
      </c>
      <c r="R139" s="11" t="s">
        <v>0</v>
      </c>
      <c r="S139" s="11" t="s">
        <v>91</v>
      </c>
    </row>
    <row r="140" spans="1:19" x14ac:dyDescent="0.25">
      <c r="A140" s="10" t="s">
        <v>17</v>
      </c>
      <c r="B140" s="10" t="s">
        <v>42</v>
      </c>
      <c r="C140" s="10" t="s">
        <v>149</v>
      </c>
      <c r="D140" s="10" t="s">
        <v>235</v>
      </c>
      <c r="E140" s="5" t="s">
        <v>0</v>
      </c>
      <c r="F140" s="5" t="s">
        <v>0</v>
      </c>
      <c r="G140" s="5" t="s">
        <v>0</v>
      </c>
      <c r="H140" s="5" t="s">
        <v>0</v>
      </c>
      <c r="I140" s="24" t="s">
        <v>0</v>
      </c>
      <c r="J140" s="5" t="s">
        <v>0</v>
      </c>
      <c r="K140" s="6" t="s">
        <v>0</v>
      </c>
      <c r="L140" s="5">
        <v>0.57699999999999996</v>
      </c>
      <c r="M140" s="5">
        <f>1-N140</f>
        <v>0.57699999999999996</v>
      </c>
      <c r="N140" s="5">
        <v>0.42300000000000004</v>
      </c>
      <c r="O140" s="5" t="s">
        <v>0</v>
      </c>
      <c r="P140" s="24" t="s">
        <v>0</v>
      </c>
      <c r="Q140" s="5" t="s">
        <v>0</v>
      </c>
      <c r="R140" s="11" t="s">
        <v>231</v>
      </c>
      <c r="S140" s="11" t="s">
        <v>91</v>
      </c>
    </row>
    <row r="141" spans="1:19" x14ac:dyDescent="0.25">
      <c r="A141" s="10" t="s">
        <v>17</v>
      </c>
      <c r="B141" s="10" t="s">
        <v>42</v>
      </c>
      <c r="C141" s="10" t="s">
        <v>149</v>
      </c>
      <c r="D141" s="10" t="s">
        <v>236</v>
      </c>
      <c r="E141" s="5" t="s">
        <v>0</v>
      </c>
      <c r="F141" s="5" t="s">
        <v>0</v>
      </c>
      <c r="G141" s="5" t="s">
        <v>0</v>
      </c>
      <c r="H141" s="5" t="s">
        <v>0</v>
      </c>
      <c r="I141" s="24" t="s">
        <v>0</v>
      </c>
      <c r="J141" s="5" t="s">
        <v>0</v>
      </c>
      <c r="K141" s="6" t="s">
        <v>0</v>
      </c>
      <c r="L141" s="5">
        <v>0.66300000000000003</v>
      </c>
      <c r="M141" s="5">
        <f>1-N141</f>
        <v>0.66300000000000003</v>
      </c>
      <c r="N141" s="5">
        <v>0.33699999999999997</v>
      </c>
      <c r="O141" s="5" t="s">
        <v>0</v>
      </c>
      <c r="P141" s="24" t="s">
        <v>0</v>
      </c>
      <c r="Q141" s="5" t="s">
        <v>0</v>
      </c>
      <c r="R141" s="11" t="s">
        <v>231</v>
      </c>
      <c r="S141" s="11" t="s">
        <v>91</v>
      </c>
    </row>
    <row r="142" spans="1:19" x14ac:dyDescent="0.25">
      <c r="A142" s="10" t="s">
        <v>17</v>
      </c>
      <c r="B142" s="10" t="s">
        <v>42</v>
      </c>
      <c r="C142" s="10" t="s">
        <v>149</v>
      </c>
      <c r="D142" s="10" t="s">
        <v>76</v>
      </c>
      <c r="E142" s="5">
        <v>0.625</v>
      </c>
      <c r="F142" s="5">
        <f>1-G142</f>
        <v>0.625</v>
      </c>
      <c r="G142" s="5">
        <v>0.375</v>
      </c>
      <c r="H142" s="5" t="s">
        <v>0</v>
      </c>
      <c r="I142" s="24" t="s">
        <v>0</v>
      </c>
      <c r="J142" s="5" t="s">
        <v>0</v>
      </c>
      <c r="K142" s="11" t="s">
        <v>231</v>
      </c>
      <c r="L142" s="5" t="s">
        <v>0</v>
      </c>
      <c r="M142" s="5" t="s">
        <v>0</v>
      </c>
      <c r="N142" s="5" t="s">
        <v>0</v>
      </c>
      <c r="O142" s="5" t="s">
        <v>0</v>
      </c>
      <c r="P142" s="24" t="s">
        <v>0</v>
      </c>
      <c r="Q142" s="5" t="s">
        <v>0</v>
      </c>
      <c r="R142" s="11" t="s">
        <v>0</v>
      </c>
      <c r="S142" s="11" t="s">
        <v>91</v>
      </c>
    </row>
    <row r="143" spans="1:19" x14ac:dyDescent="0.25">
      <c r="A143" s="10" t="s">
        <v>17</v>
      </c>
      <c r="B143" s="10" t="s">
        <v>42</v>
      </c>
      <c r="C143" s="10" t="s">
        <v>149</v>
      </c>
      <c r="D143" s="10" t="s">
        <v>122</v>
      </c>
      <c r="E143" s="5">
        <v>0.63400000000000001</v>
      </c>
      <c r="F143" s="5">
        <f>1-G143</f>
        <v>0.63400000000000001</v>
      </c>
      <c r="G143" s="5">
        <f>1-0.634</f>
        <v>0.36599999999999999</v>
      </c>
      <c r="H143" s="5" t="s">
        <v>0</v>
      </c>
      <c r="I143" s="24" t="s">
        <v>0</v>
      </c>
      <c r="J143" s="5" t="s">
        <v>0</v>
      </c>
      <c r="K143" s="11" t="s">
        <v>195</v>
      </c>
      <c r="L143" s="30" t="s">
        <v>0</v>
      </c>
      <c r="M143" s="30" t="s">
        <v>0</v>
      </c>
      <c r="N143" s="30" t="s">
        <v>0</v>
      </c>
      <c r="O143" s="30" t="s">
        <v>0</v>
      </c>
      <c r="P143" s="48" t="s">
        <v>0</v>
      </c>
      <c r="Q143" s="30" t="s">
        <v>0</v>
      </c>
      <c r="R143" s="33" t="s">
        <v>0</v>
      </c>
      <c r="S143" s="33" t="s">
        <v>91</v>
      </c>
    </row>
    <row r="144" spans="1:19" x14ac:dyDescent="0.25">
      <c r="A144" s="10" t="s">
        <v>17</v>
      </c>
      <c r="B144" s="10" t="s">
        <v>42</v>
      </c>
      <c r="C144" s="10" t="s">
        <v>149</v>
      </c>
      <c r="D144" s="10" t="s">
        <v>240</v>
      </c>
      <c r="E144" s="5">
        <v>0.55500000000000005</v>
      </c>
      <c r="F144" s="5">
        <f>1-G144</f>
        <v>0.55500000000000005</v>
      </c>
      <c r="G144" s="5">
        <v>0.44499999999999995</v>
      </c>
      <c r="H144" s="5" t="s">
        <v>0</v>
      </c>
      <c r="I144" s="24" t="s">
        <v>0</v>
      </c>
      <c r="J144" s="5" t="s">
        <v>0</v>
      </c>
      <c r="K144" s="49" t="s">
        <v>231</v>
      </c>
      <c r="L144" s="51" t="s">
        <v>0</v>
      </c>
      <c r="M144" s="51" t="s">
        <v>0</v>
      </c>
      <c r="N144" s="51" t="s">
        <v>0</v>
      </c>
      <c r="O144" s="51" t="s">
        <v>0</v>
      </c>
      <c r="P144" s="52" t="s">
        <v>0</v>
      </c>
      <c r="Q144" s="51" t="s">
        <v>0</v>
      </c>
      <c r="R144" s="53" t="s">
        <v>0</v>
      </c>
      <c r="S144" s="53" t="s">
        <v>91</v>
      </c>
    </row>
    <row r="145" spans="1:19" x14ac:dyDescent="0.25">
      <c r="A145" s="10" t="s">
        <v>17</v>
      </c>
      <c r="B145" s="10" t="s">
        <v>42</v>
      </c>
      <c r="C145" s="10" t="s">
        <v>149</v>
      </c>
      <c r="D145" s="10" t="s">
        <v>241</v>
      </c>
      <c r="E145" s="5">
        <v>0.625</v>
      </c>
      <c r="F145" s="5">
        <f>1-G145</f>
        <v>0.625</v>
      </c>
      <c r="G145" s="5">
        <v>0.375</v>
      </c>
      <c r="H145" s="5" t="s">
        <v>0</v>
      </c>
      <c r="I145" s="24" t="s">
        <v>0</v>
      </c>
      <c r="J145" s="5" t="s">
        <v>0</v>
      </c>
      <c r="K145" s="49" t="s">
        <v>231</v>
      </c>
      <c r="L145" s="51" t="s">
        <v>0</v>
      </c>
      <c r="M145" s="51" t="s">
        <v>0</v>
      </c>
      <c r="N145" s="51" t="s">
        <v>0</v>
      </c>
      <c r="O145" s="51" t="s">
        <v>0</v>
      </c>
      <c r="P145" s="52" t="s">
        <v>0</v>
      </c>
      <c r="Q145" s="51" t="s">
        <v>0</v>
      </c>
      <c r="R145" s="53" t="s">
        <v>0</v>
      </c>
      <c r="S145" s="53" t="s">
        <v>91</v>
      </c>
    </row>
    <row r="146" spans="1:19" x14ac:dyDescent="0.25">
      <c r="A146" s="10" t="s">
        <v>17</v>
      </c>
      <c r="B146" s="47" t="s">
        <v>42</v>
      </c>
      <c r="C146" s="47" t="s">
        <v>149</v>
      </c>
      <c r="D146" s="47" t="s">
        <v>130</v>
      </c>
      <c r="E146" s="30">
        <v>0.65100000000000002</v>
      </c>
      <c r="F146" s="30">
        <f>1-G146</f>
        <v>0.65100000000000002</v>
      </c>
      <c r="G146" s="30">
        <v>0.34899999999999998</v>
      </c>
      <c r="H146" s="30" t="s">
        <v>0</v>
      </c>
      <c r="I146" s="48" t="s">
        <v>0</v>
      </c>
      <c r="J146" s="30" t="s">
        <v>0</v>
      </c>
      <c r="K146" s="50" t="s">
        <v>237</v>
      </c>
      <c r="L146" s="51">
        <v>0.65100000000000002</v>
      </c>
      <c r="M146" s="51">
        <f>1-N146</f>
        <v>0.65100000000000002</v>
      </c>
      <c r="N146" s="51">
        <v>0.34899999999999998</v>
      </c>
      <c r="O146" s="51" t="s">
        <v>0</v>
      </c>
      <c r="P146" s="52" t="s">
        <v>0</v>
      </c>
      <c r="Q146" s="51" t="s">
        <v>0</v>
      </c>
      <c r="R146" s="53" t="s">
        <v>238</v>
      </c>
      <c r="S146" s="53" t="s">
        <v>239</v>
      </c>
    </row>
    <row r="147" spans="1:19" x14ac:dyDescent="0.25">
      <c r="A147" s="10" t="s">
        <v>58</v>
      </c>
      <c r="B147" s="10" t="s">
        <v>61</v>
      </c>
      <c r="C147" s="10" t="s">
        <v>133</v>
      </c>
      <c r="D147" s="10" t="s">
        <v>23</v>
      </c>
      <c r="E147" s="5">
        <v>0.9254</v>
      </c>
      <c r="F147" s="5">
        <f>1-G147+J147</f>
        <v>0.9254</v>
      </c>
      <c r="G147" s="5">
        <v>0.151</v>
      </c>
      <c r="H147" s="5" t="s">
        <v>0</v>
      </c>
      <c r="I147" s="24" t="s">
        <v>0</v>
      </c>
      <c r="J147" s="5">
        <v>7.6399999999999996E-2</v>
      </c>
      <c r="K147" s="11" t="s">
        <v>229</v>
      </c>
      <c r="L147" s="5" t="s">
        <v>0</v>
      </c>
      <c r="M147" s="5" t="s">
        <v>0</v>
      </c>
      <c r="N147" s="5" t="s">
        <v>0</v>
      </c>
      <c r="O147" s="5" t="s">
        <v>0</v>
      </c>
      <c r="P147" s="24" t="s">
        <v>0</v>
      </c>
      <c r="Q147" s="5" t="s">
        <v>0</v>
      </c>
      <c r="R147" s="11" t="s">
        <v>0</v>
      </c>
      <c r="S147" s="10" t="s">
        <v>15</v>
      </c>
    </row>
    <row r="148" spans="1:19" x14ac:dyDescent="0.25">
      <c r="A148" s="55" t="s">
        <v>58</v>
      </c>
      <c r="B148" s="56" t="s">
        <v>151</v>
      </c>
      <c r="C148" s="56" t="s">
        <v>152</v>
      </c>
      <c r="D148" s="56" t="s">
        <v>174</v>
      </c>
      <c r="E148" s="54">
        <v>0.67449999999999999</v>
      </c>
      <c r="F148" s="54">
        <f>1-G148+H148+I148</f>
        <v>0.67449999999999999</v>
      </c>
      <c r="G148" s="57">
        <v>0.43</v>
      </c>
      <c r="H148" s="57">
        <v>0.1</v>
      </c>
      <c r="I148" s="58">
        <v>4.4999999999999997E-3</v>
      </c>
      <c r="J148" s="54" t="s">
        <v>0</v>
      </c>
      <c r="K148" s="59" t="s">
        <v>258</v>
      </c>
      <c r="L148" s="54" t="s">
        <v>0</v>
      </c>
      <c r="M148" s="54" t="s">
        <v>0</v>
      </c>
      <c r="N148" s="54" t="s">
        <v>0</v>
      </c>
      <c r="O148" s="54" t="s">
        <v>0</v>
      </c>
      <c r="P148" s="60" t="s">
        <v>0</v>
      </c>
      <c r="Q148" s="54" t="s">
        <v>0</v>
      </c>
      <c r="R148" s="56" t="s">
        <v>0</v>
      </c>
      <c r="S148" s="6" t="s">
        <v>259</v>
      </c>
    </row>
    <row r="149" spans="1:19" ht="15" x14ac:dyDescent="0.25">
      <c r="B149"/>
      <c r="C149"/>
    </row>
    <row r="150" spans="1:19" ht="15" x14ac:dyDescent="0.25">
      <c r="B150"/>
      <c r="C150"/>
    </row>
    <row r="151" spans="1:19" ht="15" x14ac:dyDescent="0.25">
      <c r="B151"/>
      <c r="C151"/>
    </row>
    <row r="152" spans="1:19" ht="15" x14ac:dyDescent="0.25">
      <c r="B152"/>
      <c r="C152"/>
    </row>
    <row r="153" spans="1:19" ht="15" x14ac:dyDescent="0.25">
      <c r="B153"/>
      <c r="C153"/>
    </row>
    <row r="154" spans="1:19" ht="15" x14ac:dyDescent="0.25">
      <c r="B154"/>
      <c r="C154"/>
    </row>
    <row r="155" spans="1:19" ht="15" x14ac:dyDescent="0.25">
      <c r="B155"/>
      <c r="C155"/>
    </row>
    <row r="156" spans="1:19" ht="15" x14ac:dyDescent="0.25">
      <c r="B156"/>
      <c r="C156"/>
    </row>
    <row r="157" spans="1:19" ht="15" x14ac:dyDescent="0.25">
      <c r="B157"/>
      <c r="C157"/>
    </row>
    <row r="158" spans="1:19" ht="15" x14ac:dyDescent="0.25">
      <c r="B158"/>
      <c r="C158"/>
    </row>
    <row r="159" spans="1:19" ht="15" x14ac:dyDescent="0.25">
      <c r="B159"/>
      <c r="C159"/>
    </row>
    <row r="160" spans="1:19" ht="15" x14ac:dyDescent="0.25">
      <c r="B160"/>
      <c r="C160"/>
    </row>
    <row r="161" spans="2:3" ht="15" x14ac:dyDescent="0.25">
      <c r="B161"/>
      <c r="C161"/>
    </row>
    <row r="162" spans="2:3" ht="15" x14ac:dyDescent="0.25">
      <c r="B162"/>
      <c r="C162"/>
    </row>
  </sheetData>
  <autoFilter ref="A6:S112" xr:uid="{DF4EB036-B6CD-4E97-B6B3-3EF00ABBADF8}"/>
  <mergeCells count="2">
    <mergeCell ref="F5:K5"/>
    <mergeCell ref="M5:R5"/>
  </mergeCells>
  <pageMargins left="0.7" right="0.7" top="0.75" bottom="0.75" header="0.3" footer="0.3"/>
  <pageSetup scale="47" orientation="landscape"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AIC 2025 NTGR Recommendations</vt:lpstr>
      <vt:lpstr>'AIC 2025 NTGR Recommendations'!Print_Area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Sutter</dc:creator>
  <cp:lastModifiedBy>Zachary Ross</cp:lastModifiedBy>
  <cp:lastPrinted>2017-02-03T19:43:43Z</cp:lastPrinted>
  <dcterms:created xsi:type="dcterms:W3CDTF">2013-09-03T15:10:09Z</dcterms:created>
  <dcterms:modified xsi:type="dcterms:W3CDTF">2024-08-30T21:13:41Z</dcterms:modified>
</cp:coreProperties>
</file>