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Peoples Gas - North Shore Gas/PG-NSG 2024 reports/"/>
    </mc:Choice>
  </mc:AlternateContent>
  <xr:revisionPtr revIDLastSave="0" documentId="8_{9A92DD20-6F11-4535-8A5D-76FABD6FBAB8}" xr6:coauthVersionLast="47" xr6:coauthVersionMax="47" xr10:uidLastSave="{00000000-0000-0000-0000-000000000000}"/>
  <bookViews>
    <workbookView xWindow="28680" yWindow="-120" windowWidth="29040" windowHeight="15720" tabRatio="859" xr2:uid="{00000000-000D-0000-FFFF-FFFF00000000}"/>
  </bookViews>
  <sheets>
    <sheet name="1-NSG" sheetId="1" r:id="rId1"/>
    <sheet name="2-NSG" sheetId="2" r:id="rId2"/>
    <sheet name="3- NSG" sheetId="3" r:id="rId3"/>
    <sheet name="4- Other NSG" sheetId="4" r:id="rId4"/>
    <sheet name="6 - Historical Costs NSG" sheetId="5" r:id="rId5"/>
    <sheet name="7 - Historical IQ MF Partcptn" sheetId="6" r:id="rId6"/>
    <sheet name="8 - Historical IQ Prt &amp; Mtrls" sheetId="7" r:id="rId7"/>
    <sheet name="9 - H&amp;S" sheetId="8" r:id="rId8"/>
  </sheets>
  <definedNames>
    <definedName name="\0" localSheetId="2">#REF!</definedName>
    <definedName name="\0">#REF!</definedName>
    <definedName name="\B" localSheetId="2">#REF!</definedName>
    <definedName name="\B">#REF!</definedName>
    <definedName name="\I" localSheetId="2">#REF!</definedName>
    <definedName name="\I">#REF!</definedName>
    <definedName name="\J" localSheetId="2">#REF!</definedName>
    <definedName name="\J">#REF!</definedName>
    <definedName name="\M" localSheetId="2">#REF!</definedName>
    <definedName name="\M">#REF!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 localSheetId="6">#REF!</definedName>
    <definedName name="\S">#REF!</definedName>
    <definedName name="\T" localSheetId="2">#REF!</definedName>
    <definedName name="\T" localSheetId="6">#REF!</definedName>
    <definedName name="\T">#REF!</definedName>
    <definedName name="\V" localSheetId="2">#REF!</definedName>
    <definedName name="\V">#REF!</definedName>
    <definedName name="\X" localSheetId="2">#REF!</definedName>
    <definedName name="\X">#REF!</definedName>
    <definedName name="\Y" localSheetId="2">#REF!</definedName>
    <definedName name="\Y">#REF!</definedName>
    <definedName name="__123Graph_A" localSheetId="2" hidden="1">#REF!</definedName>
    <definedName name="__123Graph_A" localSheetId="6" hidden="1">#REF!</definedName>
    <definedName name="__123Graph_A" localSheetId="7" hidden="1">#REF!</definedName>
    <definedName name="__123Graph_A" hidden="1">#REF!</definedName>
    <definedName name="__123Graph_B" localSheetId="2" hidden="1">#REF!</definedName>
    <definedName name="__123Graph_B" localSheetId="6" hidden="1">#REF!</definedName>
    <definedName name="__123Graph_B" hidden="1">#REF!</definedName>
    <definedName name="__DEP1" localSheetId="2">#REF!</definedName>
    <definedName name="__DEP1" localSheetId="6">#REF!</definedName>
    <definedName name="__DEP1">#REF!</definedName>
    <definedName name="__DEP10" localSheetId="2">#REF!</definedName>
    <definedName name="__DEP10">#REF!</definedName>
    <definedName name="__DEP11" localSheetId="2">#REF!</definedName>
    <definedName name="__DEP11">#REF!</definedName>
    <definedName name="__DEP12" localSheetId="2">#REF!</definedName>
    <definedName name="__DEP12">#REF!</definedName>
    <definedName name="__DEP13" localSheetId="2">#REF!</definedName>
    <definedName name="__DEP13">#REF!</definedName>
    <definedName name="__DEP14" localSheetId="2">#REF!</definedName>
    <definedName name="__DEP14">#REF!</definedName>
    <definedName name="__DEP15" localSheetId="2">#REF!</definedName>
    <definedName name="__DEP15">#REF!</definedName>
    <definedName name="__DEP16" localSheetId="2">#REF!</definedName>
    <definedName name="__DEP16">#REF!</definedName>
    <definedName name="__DEP17" localSheetId="2">#REF!</definedName>
    <definedName name="__DEP17">#REF!</definedName>
    <definedName name="__DEP18" localSheetId="2">#REF!</definedName>
    <definedName name="__DEP18">#REF!</definedName>
    <definedName name="__DEP19" localSheetId="2">#REF!</definedName>
    <definedName name="__DEP19">#REF!</definedName>
    <definedName name="__DEP2" localSheetId="2">#REF!</definedName>
    <definedName name="__DEP2">#REF!</definedName>
    <definedName name="__DEP20" localSheetId="2">#REF!</definedName>
    <definedName name="__DEP20">#REF!</definedName>
    <definedName name="__DEP21" localSheetId="2">#REF!</definedName>
    <definedName name="__DEP21">#REF!</definedName>
    <definedName name="__DEP22" localSheetId="2">#REF!</definedName>
    <definedName name="__DEP22">#REF!</definedName>
    <definedName name="__DEP23" localSheetId="2">#REF!</definedName>
    <definedName name="__DEP23">#REF!</definedName>
    <definedName name="__DEP24" localSheetId="2">#REF!</definedName>
    <definedName name="__DEP24">#REF!</definedName>
    <definedName name="__DEP25" localSheetId="2">#REF!</definedName>
    <definedName name="__DEP25">#REF!</definedName>
    <definedName name="__DEP26" localSheetId="2">#REF!</definedName>
    <definedName name="__DEP26">#REF!</definedName>
    <definedName name="__DEP27" localSheetId="2">#REF!</definedName>
    <definedName name="__DEP27">#REF!</definedName>
    <definedName name="__DEP28" localSheetId="2">#REF!</definedName>
    <definedName name="__DEP28">#REF!</definedName>
    <definedName name="__DEP29" localSheetId="2">#REF!</definedName>
    <definedName name="__DEP29">#REF!</definedName>
    <definedName name="__DEP3" localSheetId="2">#REF!</definedName>
    <definedName name="__DEP3">#REF!</definedName>
    <definedName name="__DEP30" localSheetId="2">#REF!</definedName>
    <definedName name="__DEP30">#REF!</definedName>
    <definedName name="__DEP31" localSheetId="2">#REF!</definedName>
    <definedName name="__DEP31">#REF!</definedName>
    <definedName name="__DEP32" localSheetId="2">#REF!</definedName>
    <definedName name="__DEP32">#REF!</definedName>
    <definedName name="__DEP33" localSheetId="2">#REF!</definedName>
    <definedName name="__DEP33">#REF!</definedName>
    <definedName name="__DEP34" localSheetId="2">#REF!</definedName>
    <definedName name="__DEP34">#REF!</definedName>
    <definedName name="__DEP35" localSheetId="2">#REF!</definedName>
    <definedName name="__DEP35">#REF!</definedName>
    <definedName name="__DEP36" localSheetId="2">#REF!</definedName>
    <definedName name="__DEP36">#REF!</definedName>
    <definedName name="__DEP37" localSheetId="2">#REF!</definedName>
    <definedName name="__DEP37">#REF!</definedName>
    <definedName name="__DEP38" localSheetId="2">#REF!</definedName>
    <definedName name="__DEP38">#REF!</definedName>
    <definedName name="__DEP39" localSheetId="2">#REF!</definedName>
    <definedName name="__DEP39">#REF!</definedName>
    <definedName name="__DEP4" localSheetId="2">#REF!</definedName>
    <definedName name="__DEP4">#REF!</definedName>
    <definedName name="__DEP40" localSheetId="2">#REF!</definedName>
    <definedName name="__DEP40">#REF!</definedName>
    <definedName name="__DEP41" localSheetId="2">#REF!</definedName>
    <definedName name="__DEP41">#REF!</definedName>
    <definedName name="__DEP5" localSheetId="2">#REF!</definedName>
    <definedName name="__DEP5">#REF!</definedName>
    <definedName name="__DEP6" localSheetId="2">#REF!</definedName>
    <definedName name="__DEP6">#REF!</definedName>
    <definedName name="__DEP7" localSheetId="2">#REF!</definedName>
    <definedName name="__DEP7">#REF!</definedName>
    <definedName name="__DEP8" localSheetId="2">#REF!</definedName>
    <definedName name="__DEP8">#REF!</definedName>
    <definedName name="__DEP9" localSheetId="2">#REF!</definedName>
    <definedName name="__DEP9">#REF!</definedName>
    <definedName name="__ROI2" localSheetId="2">#REF!</definedName>
    <definedName name="__ROI2">#REF!</definedName>
    <definedName name="__TX1" localSheetId="2">#REF!</definedName>
    <definedName name="__TX1">#REF!</definedName>
    <definedName name="__TX2" localSheetId="2">#REF!</definedName>
    <definedName name="__TX2">#REF!</definedName>
    <definedName name="_10_9_BT_DECEMB" localSheetId="2">#REF!</definedName>
    <definedName name="_10_9_BT_DECEMB">#REF!</definedName>
    <definedName name="_10_9_BT_FEBRUA" localSheetId="2">#REF!</definedName>
    <definedName name="_10_9_BT_FEBRUA">#REF!</definedName>
    <definedName name="_10_9_BT_NOVEMB" localSheetId="2">#REF!</definedName>
    <definedName name="_10_9_BT_NOVEMB">#REF!</definedName>
    <definedName name="_10_9_BT_SEPTEM" localSheetId="2">#REF!</definedName>
    <definedName name="_10_9_BT_SEPTEM">#REF!</definedName>
    <definedName name="_10_9_BTU_ANNUA" localSheetId="2">#REF!</definedName>
    <definedName name="_10_9_BTU_ANNUA">#REF!</definedName>
    <definedName name="_10_9_BTU_APRIL" localSheetId="2">#REF!</definedName>
    <definedName name="_10_9_BTU_APRIL">#REF!</definedName>
    <definedName name="_10_9_BTU_AUGUS" localSheetId="2">#REF!</definedName>
    <definedName name="_10_9_BTU_AUGUS">#REF!</definedName>
    <definedName name="_10_9_BTU_JANUA" localSheetId="2">#REF!</definedName>
    <definedName name="_10_9_BTU_JANUA">#REF!</definedName>
    <definedName name="_10_9_BTU_JULY" localSheetId="2">#REF!</definedName>
    <definedName name="_10_9_BTU_JULY">#REF!</definedName>
    <definedName name="_10_9_BTU_JUNE" localSheetId="2">#REF!</definedName>
    <definedName name="_10_9_BTU_JUNE">#REF!</definedName>
    <definedName name="_10_9_BTU_MARCH" localSheetId="2">#REF!</definedName>
    <definedName name="_10_9_BTU_MARCH">#REF!</definedName>
    <definedName name="_10_9_BTU_MAY" localSheetId="2">#REF!</definedName>
    <definedName name="_10_9_BTU_MAY">#REF!</definedName>
    <definedName name="_10_9_BTU_OCTOB" localSheetId="2">#REF!</definedName>
    <definedName name="_10_9_BTU_OCTOB">#REF!</definedName>
    <definedName name="_4C4" localSheetId="2">#REF!</definedName>
    <definedName name="_4C4">#REF!</definedName>
    <definedName name="_4C5" localSheetId="2">#REF!</definedName>
    <definedName name="_4C5">#REF!</definedName>
    <definedName name="_FMA1" localSheetId="2">#REF!</definedName>
    <definedName name="_FMA1">#REF!</definedName>
    <definedName name="_FMA2" localSheetId="2">#REF!</definedName>
    <definedName name="_FMA2">#REF!</definedName>
    <definedName name="_GHV1">#REF!</definedName>
    <definedName name="_IDC20" localSheetId="2">#REF!</definedName>
    <definedName name="_IDC20" localSheetId="6">#REF!</definedName>
    <definedName name="_IDC20">#REF!</definedName>
    <definedName name="_IDC32" localSheetId="2">#REF!</definedName>
    <definedName name="_IDC32">#REF!</definedName>
    <definedName name="_INC10" localSheetId="2">#REF!</definedName>
    <definedName name="_INC10">#REF!</definedName>
    <definedName name="_INC20" localSheetId="2">#REF!</definedName>
    <definedName name="_INC20">#REF!</definedName>
    <definedName name="_INC30" localSheetId="2">#REF!</definedName>
    <definedName name="_INC30">#REF!</definedName>
    <definedName name="_IRV1" localSheetId="2">#REF!</definedName>
    <definedName name="_IRV1">#REF!</definedName>
    <definedName name="_IRV2" localSheetId="2">#REF!</definedName>
    <definedName name="_IRV2">#REF!</definedName>
    <definedName name="_IRV3" localSheetId="2">#REF!</definedName>
    <definedName name="_IRV3">#REF!</definedName>
    <definedName name="_Key1" localSheetId="2" hidden="1">#REF!</definedName>
    <definedName name="_Key1" hidden="1">#REF!</definedName>
    <definedName name="_Key2" localSheetId="2" hidden="1">#REF!</definedName>
    <definedName name="_Key2" hidden="1">#REF!</definedName>
    <definedName name="_lp1">#REF!</definedName>
    <definedName name="_NAV1" localSheetId="2">#REF!</definedName>
    <definedName name="_NAV1" localSheetId="6">#REF!</definedName>
    <definedName name="_NAV1">#REF!</definedName>
    <definedName name="_NAV2" localSheetId="2">#REF!</definedName>
    <definedName name="_NAV2">#REF!</definedName>
    <definedName name="_NAV3" localSheetId="2">#REF!</definedName>
    <definedName name="_NAV3">#REF!</definedName>
    <definedName name="_Order1" hidden="1">0</definedName>
    <definedName name="_Order2" hidden="1">255</definedName>
    <definedName name="_REV15" localSheetId="2">#REF!</definedName>
    <definedName name="_REV15" localSheetId="6">#REF!</definedName>
    <definedName name="_REV15">#REF!</definedName>
    <definedName name="_REV30" localSheetId="2">#REF!</definedName>
    <definedName name="_REV30">#REF!</definedName>
    <definedName name="_RG2" localSheetId="2">#REF!</definedName>
    <definedName name="_RG2">#REF!</definedName>
    <definedName name="_ROI2" localSheetId="2">#REF!</definedName>
    <definedName name="_ROI2">#REF!</definedName>
    <definedName name="_SJ1" localSheetId="2">#REF!</definedName>
    <definedName name="_SJ1">#REF!</definedName>
    <definedName name="_SJ2" localSheetId="2">#REF!</definedName>
    <definedName name="_SJ2">#REF!</definedName>
    <definedName name="_Sort" localSheetId="2" hidden="1">#REF!</definedName>
    <definedName name="_Sort" hidden="1">#REF!</definedName>
    <definedName name="_SPV1" localSheetId="2">#REF!</definedName>
    <definedName name="_SPV1">#REF!</definedName>
    <definedName name="_SPV2" localSheetId="2">#REF!</definedName>
    <definedName name="_SPV2">#REF!</definedName>
    <definedName name="a" localSheetId="2">#REF!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2">#REF!</definedName>
    <definedName name="AD" localSheetId="6">#REF!</definedName>
    <definedName name="AD">#REF!</definedName>
    <definedName name="AD_2" localSheetId="2">#REF!</definedName>
    <definedName name="AD_2">#REF!</definedName>
    <definedName name="adsf" localSheetId="2" hidden="1">#REF!</definedName>
    <definedName name="adsf" hidden="1">#REF!</definedName>
    <definedName name="APRDATA?" localSheetId="2">#REF!</definedName>
    <definedName name="APRDATA?">#REF!</definedName>
    <definedName name="AUGDATA?" localSheetId="2">#REF!</definedName>
    <definedName name="AUGDATA?">#REF!</definedName>
    <definedName name="AUTOPRINT_1" localSheetId="2">#REF!</definedName>
    <definedName name="AUTOPRINT_1">#REF!</definedName>
    <definedName name="AUTOPRINT_2" localSheetId="2">#REF!</definedName>
    <definedName name="AUTOPRINT_2">#REF!</definedName>
    <definedName name="Availability_Factor">#REF!</definedName>
    <definedName name="AVERGE" localSheetId="2">#REF!</definedName>
    <definedName name="AVERGE" localSheetId="6">#REF!</definedName>
    <definedName name="AVERGE">#REF!</definedName>
    <definedName name="Bank_Financing">#REF!</definedName>
    <definedName name="BASIS_YEAR" localSheetId="2">#REF!</definedName>
    <definedName name="BASIS_YEAR" localSheetId="6">#REF!</definedName>
    <definedName name="BASIS_YEAR">#REF!</definedName>
    <definedName name="BKBASIS" localSheetId="2">#REF!</definedName>
    <definedName name="BKBASIS">#REF!</definedName>
    <definedName name="BKLF" localSheetId="2">#REF!</definedName>
    <definedName name="BKLF">#REF!</definedName>
    <definedName name="Bond_Financing">#REF!</definedName>
    <definedName name="BondTakeoutYN">#REF!</definedName>
    <definedName name="BondTakeoutYN_bis" localSheetId="2">#REF!</definedName>
    <definedName name="BondTakeoutYN_bis" localSheetId="6">#REF!</definedName>
    <definedName name="BondTakeoutYN_bis">#REF!</definedName>
    <definedName name="BR" localSheetId="2">#REF!</definedName>
    <definedName name="BR">#REF!</definedName>
    <definedName name="BR_2" localSheetId="2">#REF!</definedName>
    <definedName name="BR_2">#REF!</definedName>
    <definedName name="Brazilian_CPI_Index">#REF!</definedName>
    <definedName name="Breakeven_point" localSheetId="2">#REF!</definedName>
    <definedName name="Breakeven_point" localSheetId="6">#REF!</definedName>
    <definedName name="Breakeven_point">#REF!</definedName>
    <definedName name="BS_10" localSheetId="2">#REF!</definedName>
    <definedName name="BS_10">#REF!</definedName>
    <definedName name="BS_20" localSheetId="2">#REF!</definedName>
    <definedName name="BS_20">#REF!</definedName>
    <definedName name="BS_30" localSheetId="2">#REF!</definedName>
    <definedName name="BS_30">#REF!</definedName>
    <definedName name="BUDGET_YEAR" localSheetId="2">#REF!</definedName>
    <definedName name="BUDGET_YEAR">#REF!</definedName>
    <definedName name="BuyInDate" localSheetId="2">#REF!</definedName>
    <definedName name="BuyInDate">#REF!</definedName>
    <definedName name="BV" localSheetId="2">#REF!</definedName>
    <definedName name="BV">#REF!</definedName>
    <definedName name="BV_2" localSheetId="2">#REF!</definedName>
    <definedName name="BV_2">#REF!</definedName>
    <definedName name="C_I_PRI" localSheetId="2">#REF!</definedName>
    <definedName name="C_I_PRI">#REF!</definedName>
    <definedName name="C_I_SEC" localSheetId="2">#REF!</definedName>
    <definedName name="C_I_SEC">#REF!</definedName>
    <definedName name="C_IPRI" localSheetId="2">#REF!</definedName>
    <definedName name="C_IPRI">#REF!</definedName>
    <definedName name="c_isec" localSheetId="2">#REF!</definedName>
    <definedName name="c_isec">#REF!</definedName>
    <definedName name="CADS" localSheetId="2">#REF!</definedName>
    <definedName name="CADS">#REF!</definedName>
    <definedName name="carville_case" localSheetId="2">#REF!</definedName>
    <definedName name="carville_case" localSheetId="6">#REF!</definedName>
    <definedName name="carville_case">#REF!</definedName>
    <definedName name="case" localSheetId="2">#REF!</definedName>
    <definedName name="case" localSheetId="6">#REF!</definedName>
    <definedName name="case">#REF!</definedName>
    <definedName name="CATEGORY_HEADER" localSheetId="2">#REF!</definedName>
    <definedName name="CATEGORY_HEADER">#REF!</definedName>
    <definedName name="CC" localSheetId="2">#REF!</definedName>
    <definedName name="CC">#REF!</definedName>
    <definedName name="CC_2" localSheetId="2">#REF!</definedName>
    <definedName name="CC_2">#REF!</definedName>
    <definedName name="CF_10" localSheetId="2">#REF!</definedName>
    <definedName name="CF_10">#REF!</definedName>
    <definedName name="CF_20" localSheetId="2">#REF!</definedName>
    <definedName name="CF_20">#REF!</definedName>
    <definedName name="CF_30" localSheetId="2">#REF!</definedName>
    <definedName name="CF_30">#REF!</definedName>
    <definedName name="CF_LeasePmt">#REF!</definedName>
    <definedName name="CH_LeasePmt">#REF!</definedName>
    <definedName name="CHANGE" localSheetId="2">#REF!</definedName>
    <definedName name="CHANGE" localSheetId="6">#REF!</definedName>
    <definedName name="CHANGE">#REF!</definedName>
    <definedName name="COMGENLIAB" localSheetId="2">#REF!</definedName>
    <definedName name="COMGENLIAB">#REF!</definedName>
    <definedName name="COMM_L_MONTHS" localSheetId="2">#REF!</definedName>
    <definedName name="COMM_L_MONTHS">#REF!</definedName>
    <definedName name="CommFee3rdParty" localSheetId="2">#REF!</definedName>
    <definedName name="CommFee3rdParty">#REF!</definedName>
    <definedName name="Company_name" localSheetId="2">#REF!</definedName>
    <definedName name="Company_name">#REF!</definedName>
    <definedName name="ComProg" localSheetId="2">#REF!</definedName>
    <definedName name="ComProg" localSheetId="6">#REF!</definedName>
    <definedName name="ComProg">#REF!</definedName>
    <definedName name="COST15" localSheetId="2">#REF!</definedName>
    <definedName name="COST15" localSheetId="6">#REF!</definedName>
    <definedName name="COST15">#REF!</definedName>
    <definedName name="COST30" localSheetId="2">#REF!</definedName>
    <definedName name="COST30">#REF!</definedName>
    <definedName name="CPI">#REF!</definedName>
    <definedName name="CRATE" localSheetId="2">#REF!</definedName>
    <definedName name="CRATE" localSheetId="6">#REF!</definedName>
    <definedName name="CRATE">#REF!</definedName>
    <definedName name="CSHARE" localSheetId="2">#REF!</definedName>
    <definedName name="CSHARE">#REF!</definedName>
    <definedName name="CURVE" localSheetId="2">#REF!</definedName>
    <definedName name="CURVE">#REF!</definedName>
    <definedName name="CV" localSheetId="2">#REF!</definedName>
    <definedName name="CV">#REF!</definedName>
    <definedName name="CV_2" localSheetId="2">#REF!</definedName>
    <definedName name="CV_2">#REF!</definedName>
    <definedName name="D" localSheetId="2">#REF!</definedName>
    <definedName name="D">#REF!</definedName>
    <definedName name="daf" localSheetId="2">#REF!</definedName>
    <definedName name="daf">#REF!</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localSheetId="2" hidden="1">#REF!</definedName>
    <definedName name="DATA_04" hidden="1">#REF!</definedName>
    <definedName name="DATA_05" localSheetId="2" hidden="1">#REF!</definedName>
    <definedName name="DATA_05" hidden="1">#REF!</definedName>
    <definedName name="DATA_06" localSheetId="2" hidden="1">#REF!</definedName>
    <definedName name="DATA_06" hidden="1">#REF!</definedName>
    <definedName name="DATA_07" localSheetId="2" hidden="1">#REF!</definedName>
    <definedName name="DATA_07" hidden="1">#REF!</definedName>
    <definedName name="DATA_08" localSheetId="2" hidden="1">#REF!</definedName>
    <definedName name="DATA_08" hidden="1">#REF!</definedName>
    <definedName name="_xlnm.Database" localSheetId="2">#REF!</definedName>
    <definedName name="_xlnm.Database">#REF!</definedName>
    <definedName name="Database_MI" localSheetId="2">#REF!</definedName>
    <definedName name="Database_MI">#REF!</definedName>
    <definedName name="date">#REF!</definedName>
    <definedName name="DEBT" localSheetId="2">#REF!</definedName>
    <definedName name="DEBT" localSheetId="6">#REF!</definedName>
    <definedName name="DEBT">#REF!</definedName>
    <definedName name="DECDATA?" localSheetId="2">#REF!</definedName>
    <definedName name="DECDATA?">#REF!</definedName>
    <definedName name="Delta3rdParty" localSheetId="2">#REF!</definedName>
    <definedName name="Delta3rdParty">#REF!</definedName>
    <definedName name="DepCase">#REF!</definedName>
    <definedName name="DEPINP" localSheetId="2">#REF!</definedName>
    <definedName name="DEPINP" localSheetId="6">#REF!</definedName>
    <definedName name="DEPINP">#REF!</definedName>
    <definedName name="DEPMETH" localSheetId="2">#REF!</definedName>
    <definedName name="DEPMETH">#REF!</definedName>
    <definedName name="DEPR" localSheetId="2">#REF!</definedName>
    <definedName name="DEPR">#REF!</definedName>
    <definedName name="DEPTABLE" localSheetId="2">#REF!</definedName>
    <definedName name="DEPTABLE">#REF!</definedName>
    <definedName name="DIR_ACCESS" localSheetId="2">#REF!</definedName>
    <definedName name="DIR_ACCESS">#REF!</definedName>
    <definedName name="DISPATCH" localSheetId="2">#REF!</definedName>
    <definedName name="DISPATCH">#REF!</definedName>
    <definedName name="DISTRIBUTORS" localSheetId="2">#REF!</definedName>
    <definedName name="DISTRIBUTORS">#REF!</definedName>
    <definedName name="DMPGT" localSheetId="2">#REF!</definedName>
    <definedName name="DMPGT">#REF!</definedName>
    <definedName name="DP" localSheetId="2">#REF!</definedName>
    <definedName name="DP">#REF!</definedName>
    <definedName name="DP_2" localSheetId="2">#REF!</definedName>
    <definedName name="DP_2">#REF!</definedName>
    <definedName name="dr" localSheetId="2">#REF!</definedName>
    <definedName name="dr">#REF!</definedName>
    <definedName name="DRATE" localSheetId="2">#REF!</definedName>
    <definedName name="DRATE">#REF!</definedName>
    <definedName name="DSHARE" localSheetId="2">#REF!</definedName>
    <definedName name="DSHARE">#REF!</definedName>
    <definedName name="E" localSheetId="2">#REF!</definedName>
    <definedName name="E">#REF!</definedName>
    <definedName name="ECADEBT" localSheetId="2">#REF!</definedName>
    <definedName name="ECADEBT">#REF!</definedName>
    <definedName name="EFF" localSheetId="2">#REF!</definedName>
    <definedName name="EFF">#REF!</definedName>
    <definedName name="ELECTRIC1" localSheetId="2">#REF!</definedName>
    <definedName name="ELECTRIC1">#REF!</definedName>
    <definedName name="ELECTRIC2" localSheetId="2">#REF!</definedName>
    <definedName name="ELECTRIC2">#REF!</definedName>
    <definedName name="en">#REF!</definedName>
    <definedName name="env" localSheetId="2">#REF!</definedName>
    <definedName name="env" localSheetId="6">#REF!</definedName>
    <definedName name="env">#REF!</definedName>
    <definedName name="EQ1_" localSheetId="2">#REF!</definedName>
    <definedName name="EQ1_">#REF!</definedName>
    <definedName name="EQ2_" localSheetId="2">#REF!</definedName>
    <definedName name="EQ2_">#REF!</definedName>
    <definedName name="EQAFUDC" localSheetId="2">#REF!</definedName>
    <definedName name="EQAFUDC">#REF!</definedName>
    <definedName name="EqLoan3rdParty" localSheetId="2">#REF!</definedName>
    <definedName name="EqLoan3rdParty">#REF!</definedName>
    <definedName name="EQUITY" localSheetId="2">#REF!</definedName>
    <definedName name="EQUITY" localSheetId="6">#REF!</definedName>
    <definedName name="EQUITY">#REF!</definedName>
    <definedName name="EquityOpt3rdParty" localSheetId="2">#REF!</definedName>
    <definedName name="EquityOpt3rdParty" localSheetId="6">#REF!</definedName>
    <definedName name="EquityOpt3rdParty">#REF!</definedName>
    <definedName name="EquivLease" localSheetId="2">#REF!</definedName>
    <definedName name="EquivLease" localSheetId="6">#REF!</definedName>
    <definedName name="EquivLease">#REF!</definedName>
    <definedName name="Excel_BuiltIn_Print_Titles_2" localSheetId="2">#REF!</definedName>
    <definedName name="Excel_BuiltIn_Print_Titles_2" localSheetId="6">#REF!</definedName>
    <definedName name="Excel_BuiltIn_Print_Titles_2">#REF!</definedName>
    <definedName name="ExchangeRt" localSheetId="2">#REF!</definedName>
    <definedName name="ExchangeRt">#REF!</definedName>
    <definedName name="F" localSheetId="2">#REF!</definedName>
    <definedName name="F">#REF!</definedName>
    <definedName name="FEBDATA?" localSheetId="2">#REF!</definedName>
    <definedName name="FEBDATA?">#REF!</definedName>
    <definedName name="FEDTAX" localSheetId="2">#REF!</definedName>
    <definedName name="FEDTAX">#REF!</definedName>
    <definedName name="FILE" localSheetId="2">#REF!</definedName>
    <definedName name="FILE">#REF!</definedName>
    <definedName name="FINANCE" localSheetId="2">#REF!</definedName>
    <definedName name="FINANCE">#REF!</definedName>
    <definedName name="Firm">#REF!</definedName>
    <definedName name="Fixed_costs" localSheetId="2">#REF!</definedName>
    <definedName name="Fixed_costs" localSheetId="6">#REF!</definedName>
    <definedName name="Fixed_costs">#REF!</definedName>
    <definedName name="FOOT1" localSheetId="2">#REF!</definedName>
    <definedName name="FOOT1">#REF!</definedName>
    <definedName name="FOOT2" localSheetId="2">#REF!</definedName>
    <definedName name="FOOT2">#REF!</definedName>
    <definedName name="FOOT3" localSheetId="2">#REF!</definedName>
    <definedName name="FOOT3">#REF!</definedName>
    <definedName name="FOOT4" localSheetId="2">#REF!</definedName>
    <definedName name="FOOT4">#REF!</definedName>
    <definedName name="fr" localSheetId="2">#REF!</definedName>
    <definedName name="fr" localSheetId="6">#REF!</definedName>
    <definedName name="fr">#REF!</definedName>
    <definedName name="FYMY" localSheetId="2">#REF!</definedName>
    <definedName name="FYMY" localSheetId="6">#REF!</definedName>
    <definedName name="FYMY">#REF!</definedName>
    <definedName name="Gas" localSheetId="2">#REF!</definedName>
    <definedName name="Gas">#REF!</definedName>
    <definedName name="Gross_margin" localSheetId="2">#REF!</definedName>
    <definedName name="Gross_margin">#REF!</definedName>
    <definedName name="HB" localSheetId="2">#REF!</definedName>
    <definedName name="HB">#REF!</definedName>
    <definedName name="HB_2" localSheetId="2">#REF!</definedName>
    <definedName name="HB_2">#REF!</definedName>
    <definedName name="HEAD1" localSheetId="2">#REF!</definedName>
    <definedName name="HEAD1">#REF!</definedName>
    <definedName name="IGT" localSheetId="2">#REF!</definedName>
    <definedName name="IGT">#REF!</definedName>
    <definedName name="INCREGRAPH" localSheetId="2">#REF!</definedName>
    <definedName name="INCREGRAPH">#REF!</definedName>
    <definedName name="INCREM" localSheetId="2">#REF!</definedName>
    <definedName name="INCREM">#REF!</definedName>
    <definedName name="INFLATN" localSheetId="2">#REF!</definedName>
    <definedName name="INFLATN">#REF!</definedName>
    <definedName name="INPUT1">#REF!</definedName>
    <definedName name="Inputs" localSheetId="2">#REF!</definedName>
    <definedName name="Inputs" localSheetId="6">#REF!</definedName>
    <definedName name="Inputs">#REF!</definedName>
    <definedName name="INPUTS2">#REF!</definedName>
    <definedName name="INPUTS3">#REF!</definedName>
    <definedName name="INPUTS4">#REF!</definedName>
    <definedName name="INPUTS5">#REF!</definedName>
    <definedName name="INPUTS6">#REF!</definedName>
    <definedName name="IntroPrintArea" localSheetId="2" hidden="1">#REF!</definedName>
    <definedName name="IntroPrintArea" localSheetId="6" hidden="1">#REF!</definedName>
    <definedName name="IntroPrintArea" hidden="1">#REF!</definedName>
    <definedName name="ip" localSheetId="2">#REF!</definedName>
    <definedName name="ip" localSheetId="6">#REF!</definedName>
    <definedName name="ip">#REF!</definedName>
    <definedName name="IRV4_C" localSheetId="2">#REF!</definedName>
    <definedName name="IRV4_C" localSheetId="6">#REF!</definedName>
    <definedName name="IRV4_C">#REF!</definedName>
    <definedName name="IRV4_G" localSheetId="2">#REF!</definedName>
    <definedName name="IRV4_G">#REF!</definedName>
    <definedName name="ISD" localSheetId="2">#REF!</definedName>
    <definedName name="ISD">#REF!</definedName>
    <definedName name="JANDATA?" localSheetId="2">#REF!</definedName>
    <definedName name="JANDATA?">#REF!</definedName>
    <definedName name="JULDATA?" localSheetId="2">#REF!</definedName>
    <definedName name="JULDATA?">#REF!</definedName>
    <definedName name="JUNDATA?" localSheetId="2">#REF!</definedName>
    <definedName name="JUNDATA?">#REF!</definedName>
    <definedName name="KeTOLLPERC1">#REF!</definedName>
    <definedName name="KeTOLLPERC2">#REF!</definedName>
    <definedName name="LeaseLookups">#REF!</definedName>
    <definedName name="LeaseMonthly" localSheetId="2">#REF!</definedName>
    <definedName name="LeaseMonthly" localSheetId="6">#REF!</definedName>
    <definedName name="LeaseMonthly">#REF!</definedName>
    <definedName name="LeaseRunYN">#REF!</definedName>
    <definedName name="LeaseYrFraction" localSheetId="2">#REF!</definedName>
    <definedName name="LeaseYrFraction" localSheetId="6">#REF!</definedName>
    <definedName name="LeaseYrFraction">#REF!</definedName>
    <definedName name="Leasing" localSheetId="2">#REF!</definedName>
    <definedName name="Leasing" localSheetId="6">#REF!</definedName>
    <definedName name="Leasing">#REF!</definedName>
    <definedName name="light">SUM(#REF!,#REF!)</definedName>
    <definedName name="LOAD" localSheetId="2">#REF!</definedName>
    <definedName name="LOAD" localSheetId="6">#REF!</definedName>
    <definedName name="LOAD">#REF!</definedName>
    <definedName name="Locator" localSheetId="6">#REF!</definedName>
    <definedName name="Locator">#REF!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lp">#REF!</definedName>
    <definedName name="lstMetrics">OFFSET(#REF!,0,0,COUNTA(#REF!))</definedName>
    <definedName name="lstYears">OFFSET(#REF!,0,1,1,COUNTA(#REF!)-1)</definedName>
    <definedName name="MARDATA?" localSheetId="2">#REF!</definedName>
    <definedName name="MARDATA?" localSheetId="6">#REF!</definedName>
    <definedName name="MARDATA?">#REF!</definedName>
    <definedName name="MAYDATA?" localSheetId="2">#REF!</definedName>
    <definedName name="MAYDATA?">#REF!</definedName>
    <definedName name="MENU" localSheetId="2">#REF!</definedName>
    <definedName name="MENU">#REF!</definedName>
    <definedName name="MENU1" localSheetId="2">#REF!</definedName>
    <definedName name="MENU1">#REF!</definedName>
    <definedName name="MENU2" localSheetId="2">#REF!</definedName>
    <definedName name="MENU2">#REF!</definedName>
    <definedName name="MENU2A" localSheetId="2">#REF!</definedName>
    <definedName name="MENU2A">#REF!</definedName>
    <definedName name="MENU3" localSheetId="2">#REF!</definedName>
    <definedName name="MENU3">#REF!</definedName>
    <definedName name="MILLIONS" localSheetId="2">#REF!</definedName>
    <definedName name="MILLIONS">#REF!</definedName>
    <definedName name="MiniPermPBYN">#REF!</definedName>
    <definedName name="MiniPermYN">#REF!</definedName>
    <definedName name="MMLB_SO_DECEMBE" localSheetId="2">#REF!</definedName>
    <definedName name="MMLB_SO_DECEMBE" localSheetId="6">#REF!</definedName>
    <definedName name="MMLB_SO_DECEMBE">#REF!</definedName>
    <definedName name="MMLB_SO_FEBRUAR" localSheetId="2">#REF!</definedName>
    <definedName name="MMLB_SO_FEBRUAR">#REF!</definedName>
    <definedName name="MMLB_SO_JANUARY" localSheetId="2">#REF!</definedName>
    <definedName name="MMLB_SO_JANUARY">#REF!</definedName>
    <definedName name="MMLB_SO_NOVEMBE" localSheetId="2">#REF!</definedName>
    <definedName name="MMLB_SO_NOVEMBE">#REF!</definedName>
    <definedName name="MMLB_SO_OCTOBER" localSheetId="2">#REF!</definedName>
    <definedName name="MMLB_SO_OCTOBER">#REF!</definedName>
    <definedName name="MMLB_SO_SEPTEMB" localSheetId="2">#REF!</definedName>
    <definedName name="MMLB_SO_SEPTEMB">#REF!</definedName>
    <definedName name="MMLB_SOLD_ANNUA" localSheetId="2">#REF!</definedName>
    <definedName name="MMLB_SOLD_ANNUA">#REF!</definedName>
    <definedName name="MMLB_SOLD_APRIL" localSheetId="2">#REF!</definedName>
    <definedName name="MMLB_SOLD_APRIL">#REF!</definedName>
    <definedName name="MMLB_SOLD_AUGUS" localSheetId="2">#REF!</definedName>
    <definedName name="MMLB_SOLD_AUGUS">#REF!</definedName>
    <definedName name="MMLB_SOLD_JULY" localSheetId="2">#REF!</definedName>
    <definedName name="MMLB_SOLD_JULY">#REF!</definedName>
    <definedName name="MMLB_SOLD_JUNE" localSheetId="2">#REF!</definedName>
    <definedName name="MMLB_SOLD_JUNE">#REF!</definedName>
    <definedName name="MMLB_SOLD_MARCH" localSheetId="2">#REF!</definedName>
    <definedName name="MMLB_SOLD_MARCH">#REF!</definedName>
    <definedName name="MMLB_SOLD_MAY" localSheetId="2">#REF!</definedName>
    <definedName name="MMLB_SOLD_MAY">#REF!</definedName>
    <definedName name="MonthlyDiscRate" localSheetId="2">#REF!</definedName>
    <definedName name="MonthlyDiscRate">#REF!</definedName>
    <definedName name="MORE" localSheetId="2">#REF!</definedName>
    <definedName name="MORE">#REF!</definedName>
    <definedName name="MSG_CELL" localSheetId="2">#REF!</definedName>
    <definedName name="MSG_CELL">#REF!</definedName>
    <definedName name="MSG_CELL2" localSheetId="2">#REF!</definedName>
    <definedName name="MSG_CELL2">#REF!</definedName>
    <definedName name="MUNI" localSheetId="2">#REF!</definedName>
    <definedName name="MUNI">#REF!</definedName>
    <definedName name="N_RET10" localSheetId="2">#REF!</definedName>
    <definedName name="N_RET10">#REF!</definedName>
    <definedName name="N_RET20" localSheetId="2">#REF!</definedName>
    <definedName name="N_RET20">#REF!</definedName>
    <definedName name="N_RET30" localSheetId="2">#REF!</definedName>
    <definedName name="N_RET30">#REF!</definedName>
    <definedName name="NAME" localSheetId="2">#REF!</definedName>
    <definedName name="NAME">#REF!</definedName>
    <definedName name="NAME2" localSheetId="2">#REF!</definedName>
    <definedName name="NAME2">#REF!</definedName>
    <definedName name="Net_Capacity">#REF!</definedName>
    <definedName name="Net_profit" localSheetId="2">#REF!</definedName>
    <definedName name="Net_profit" localSheetId="6">#REF!</definedName>
    <definedName name="Net_profit">#REF!</definedName>
    <definedName name="NetCapacityU3">#REF!</definedName>
    <definedName name="New_Plants_Switch">#REF!</definedName>
    <definedName name="NH3Slip1">#REF!</definedName>
    <definedName name="NH3Slip2">#REF!</definedName>
    <definedName name="NLGT" localSheetId="2">#REF!</definedName>
    <definedName name="NLGT" localSheetId="6">#REF!</definedName>
    <definedName name="NLGT">#REF!</definedName>
    <definedName name="NMWH_ANNUAL" localSheetId="2">#REF!</definedName>
    <definedName name="NMWH_ANNUAL">#REF!</definedName>
    <definedName name="NMWH_APRIL" localSheetId="2">#REF!</definedName>
    <definedName name="NMWH_APRIL">#REF!</definedName>
    <definedName name="NMWH_AUGUST" localSheetId="2">#REF!</definedName>
    <definedName name="NMWH_AUGUST">#REF!</definedName>
    <definedName name="NMWH_DECEMBER" localSheetId="2">#REF!</definedName>
    <definedName name="NMWH_DECEMBER">#REF!</definedName>
    <definedName name="NMWH_FEBRUARY" localSheetId="2">#REF!</definedName>
    <definedName name="NMWH_FEBRUARY">#REF!</definedName>
    <definedName name="NMWH_JANUARY" localSheetId="2">#REF!</definedName>
    <definedName name="NMWH_JANUARY">#REF!</definedName>
    <definedName name="NMWH_JULY" localSheetId="2">#REF!</definedName>
    <definedName name="NMWH_JULY">#REF!</definedName>
    <definedName name="NMWH_JUNE" localSheetId="2">#REF!</definedName>
    <definedName name="NMWH_JUNE">#REF!</definedName>
    <definedName name="NMWH_MARCH" localSheetId="2">#REF!</definedName>
    <definedName name="NMWH_MARCH">#REF!</definedName>
    <definedName name="NMWH_MAY" localSheetId="2">#REF!</definedName>
    <definedName name="NMWH_MAY">#REF!</definedName>
    <definedName name="NMWH_NOVEMBER" localSheetId="2">#REF!</definedName>
    <definedName name="NMWH_NOVEMBER">#REF!</definedName>
    <definedName name="NMWH_OCTOBER" localSheetId="2">#REF!</definedName>
    <definedName name="NMWH_OCTOBER">#REF!</definedName>
    <definedName name="NMWH_SEPTEMBER" localSheetId="2">#REF!</definedName>
    <definedName name="NMWH_SEPTEMBER">#REF!</definedName>
    <definedName name="NoUnits">#REF!</definedName>
    <definedName name="NOVDATA?" localSheetId="2">#REF!</definedName>
    <definedName name="NOVDATA?" localSheetId="6">#REF!</definedName>
    <definedName name="NOVDATA?">#REF!</definedName>
    <definedName name="NOx_MBtu1">#REF!</definedName>
    <definedName name="NOx_MBtu2">#REF!</definedName>
    <definedName name="NOxConvEffy2">#REF!</definedName>
    <definedName name="NOxpMB1">#REF!</definedName>
    <definedName name="NOxpMB2" localSheetId="2">#REF!</definedName>
    <definedName name="NOxpMB2" localSheetId="6">#REF!</definedName>
    <definedName name="NOxpMB2">#REF!</definedName>
    <definedName name="NOxUncontNorm1">#REF!</definedName>
    <definedName name="NOxUncontNorm2">#REF!</definedName>
    <definedName name="NPV_of_Build_Option" localSheetId="2">#REF!</definedName>
    <definedName name="NPV_of_Build_Option" localSheetId="6">#REF!</definedName>
    <definedName name="NPV_of_Build_Option">#REF!</definedName>
    <definedName name="OANDM" localSheetId="2">#REF!</definedName>
    <definedName name="OANDM" localSheetId="6">#REF!</definedName>
    <definedName name="OANDM">#REF!</definedName>
    <definedName name="OCTDATA?" localSheetId="2">#REF!</definedName>
    <definedName name="OCTDATA?">#REF!</definedName>
    <definedName name="ODEBT" localSheetId="2">#REF!</definedName>
    <definedName name="ODEBT">#REF!</definedName>
    <definedName name="old_1" hidden="1">#REF!</definedName>
    <definedName name="OpDateU3">#REF!</definedName>
    <definedName name="OpDateU4">#REF!</definedName>
    <definedName name="OPEXP" localSheetId="2">#REF!</definedName>
    <definedName name="OPEXP" localSheetId="6">#REF!</definedName>
    <definedName name="OPEXP">#REF!</definedName>
    <definedName name="Other_1" localSheetId="2">#REF!</definedName>
    <definedName name="Other_1">#REF!</definedName>
    <definedName name="Other_2" localSheetId="2">#REF!</definedName>
    <definedName name="Other_2">#REF!</definedName>
    <definedName name="Other_3" localSheetId="2">#REF!</definedName>
    <definedName name="Other_3">#REF!</definedName>
    <definedName name="Other_4" localSheetId="2">#REF!</definedName>
    <definedName name="Other_4">#REF!</definedName>
    <definedName name="Other_5" localSheetId="2">#REF!</definedName>
    <definedName name="Other_5">#REF!</definedName>
    <definedName name="Other_6" localSheetId="2">#REF!</definedName>
    <definedName name="Other_6">#REF!</definedName>
    <definedName name="OVERVIEW" localSheetId="2">#REF!</definedName>
    <definedName name="OVERVIEW">#REF!</definedName>
    <definedName name="PAGE_NUMBERS" localSheetId="2">#REF!</definedName>
    <definedName name="PAGE_NUMBERS">#REF!</definedName>
    <definedName name="PAGE_STRING" localSheetId="2">#REF!</definedName>
    <definedName name="PAGE_STRING">#REF!</definedName>
    <definedName name="PARASITIC">#REF!</definedName>
    <definedName name="Party3Equity" localSheetId="2">#REF!</definedName>
    <definedName name="Party3Equity" localSheetId="6">#REF!</definedName>
    <definedName name="Party3Equity">#REF!</definedName>
    <definedName name="PB" localSheetId="2">#REF!</definedName>
    <definedName name="PB" localSheetId="6">#REF!</definedName>
    <definedName name="PB">#REF!</definedName>
    <definedName name="PB_2" localSheetId="2">#REF!</definedName>
    <definedName name="PB_2">#REF!</definedName>
    <definedName name="PctEquity3rdParty" localSheetId="2">#REF!</definedName>
    <definedName name="PctEquity3rdParty">#REF!</definedName>
    <definedName name="PERFORM15" localSheetId="2">#REF!</definedName>
    <definedName name="PERFORM15">#REF!</definedName>
    <definedName name="PERFORM30" localSheetId="2">#REF!</definedName>
    <definedName name="PERFORM30">#REF!</definedName>
    <definedName name="period1">#REF!</definedName>
    <definedName name="period2">#REF!</definedName>
    <definedName name="period3">#REF!</definedName>
    <definedName name="PERKW" localSheetId="2">#REF!</definedName>
    <definedName name="PERKW" localSheetId="6">#REF!</definedName>
    <definedName name="PERKW">#REF!</definedName>
    <definedName name="PIND" localSheetId="2">#REF!</definedName>
    <definedName name="PIND">#REF!</definedName>
    <definedName name="PLANT" localSheetId="2">#REF!</definedName>
    <definedName name="PLANT">#REF!</definedName>
    <definedName name="ppi">#REF!</definedName>
    <definedName name="PR_Factor" localSheetId="2">#REF!</definedName>
    <definedName name="PR_Factor" localSheetId="6">#REF!</definedName>
    <definedName name="PR_Factor">#REF!</definedName>
    <definedName name="PRATE" localSheetId="2">#REF!</definedName>
    <definedName name="PRATE">#REF!</definedName>
    <definedName name="PresentationNormalA4" localSheetId="2">#REF!</definedName>
    <definedName name="PresentationNormalA4">#REF!</definedName>
    <definedName name="PRICEV" localSheetId="2">#REF!</definedName>
    <definedName name="PRICEV">#REF!</definedName>
    <definedName name="PRINT" localSheetId="2">#REF!</definedName>
    <definedName name="PRINT">#REF!</definedName>
    <definedName name="_xlnm.Print_Area" localSheetId="2">#REF!</definedName>
    <definedName name="_xlnm.Print_Area" localSheetId="5">'7 - Historical IQ MF Partcptn'!$A$1:$S$40</definedName>
    <definedName name="_xlnm.Print_Area" localSheetId="7">#REF!</definedName>
    <definedName name="_xlnm.Print_Area">#REF!</definedName>
    <definedName name="PRINT_AREA_MI" localSheetId="2">#REF!</definedName>
    <definedName name="PRINT_AREA_MI" localSheetId="7">#REF!</definedName>
    <definedName name="PRINT_AREA_MI">#REF!</definedName>
    <definedName name="PRINT_CATEGS" localSheetId="2">#REF!</definedName>
    <definedName name="PRINT_CATEGS">#REF!</definedName>
    <definedName name="PRINT_LABOR" localSheetId="2">#REF!</definedName>
    <definedName name="PRINT_LABOR">#REF!</definedName>
    <definedName name="PRINT_SUMMARY" localSheetId="2">#REF!</definedName>
    <definedName name="PRINT_SUMMARY">#REF!</definedName>
    <definedName name="_xlnm.Print_Titles" localSheetId="2">#REF!</definedName>
    <definedName name="_xlnm.Print_Titles">#REF!</definedName>
    <definedName name="Pro_Rata_Factor" localSheetId="2">#REF!</definedName>
    <definedName name="Pro_Rata_Factor">#REF!</definedName>
    <definedName name="PRODUCTION" localSheetId="2">#REF!</definedName>
    <definedName name="PRODUCTION">#REF!</definedName>
    <definedName name="PROFORMA" localSheetId="2">#REF!</definedName>
    <definedName name="PROFORMA">#REF!</definedName>
    <definedName name="PROFORQ" localSheetId="2">#REF!</definedName>
    <definedName name="PROFORQ">#REF!</definedName>
    <definedName name="PROJCOSTS" localSheetId="2">#REF!</definedName>
    <definedName name="PROJCOSTS">#REF!</definedName>
    <definedName name="PROJECT_NAME" localSheetId="2">#REF!</definedName>
    <definedName name="PROJECT_NAME">#REF!</definedName>
    <definedName name="ProjectCostU3">#REF!</definedName>
    <definedName name="ProjectName">#REF!</definedName>
    <definedName name="PROP" localSheetId="2">#REF!</definedName>
    <definedName name="PROP" localSheetId="6">#REF!</definedName>
    <definedName name="PROP" localSheetId="7">#REF!</definedName>
    <definedName name="PROP">#REF!</definedName>
    <definedName name="PROPTAX" localSheetId="2">#REF!</definedName>
    <definedName name="PROPTAX">#REF!</definedName>
    <definedName name="PSHARE" localSheetId="2">#REF!</definedName>
    <definedName name="PSHARE">#REF!</definedName>
    <definedName name="Ptas" localSheetId="2">#REF!</definedName>
    <definedName name="Ptas">#REF!</definedName>
    <definedName name="PTNR_RET10" localSheetId="2">#REF!</definedName>
    <definedName name="PTNR_RET10">#REF!</definedName>
    <definedName name="PTNR_RET20" localSheetId="2">#REF!</definedName>
    <definedName name="PTNR_RET20">#REF!</definedName>
    <definedName name="PTNR_RET30" localSheetId="2">#REF!</definedName>
    <definedName name="PTNR_RET30">#REF!</definedName>
    <definedName name="PV" localSheetId="2">#REF!</definedName>
    <definedName name="PV">#REF!</definedName>
    <definedName name="PVRR" localSheetId="2">#REF!</definedName>
    <definedName name="PVRR">#REF!</definedName>
    <definedName name="QUESTIONS" localSheetId="2">#REF!</definedName>
    <definedName name="QUESTIONS">#REF!</definedName>
    <definedName name="R_RET10" localSheetId="2">#REF!</definedName>
    <definedName name="R_RET10">#REF!</definedName>
    <definedName name="R_Selected" localSheetId="2">#REF!</definedName>
    <definedName name="R_Selected">#REF!</definedName>
    <definedName name="R_TableArea" localSheetId="2">#REF!</definedName>
    <definedName name="R_TableArea">#REF!</definedName>
    <definedName name="R_TableHeading" localSheetId="2">#REF!</definedName>
    <definedName name="R_TableHeading">#REF!</definedName>
    <definedName name="R_TableRowsArea" localSheetId="2">#REF!</definedName>
    <definedName name="R_TableRowsArea">#REF!</definedName>
    <definedName name="R_TableTotals" localSheetId="2">#REF!</definedName>
    <definedName name="R_TableTotals">#REF!</definedName>
    <definedName name="RANGE" localSheetId="2">#REF!</definedName>
    <definedName name="RANGE">#REF!</definedName>
    <definedName name="RANGE1" localSheetId="2">#REF!</definedName>
    <definedName name="RANGE1">#REF!</definedName>
    <definedName name="rat" localSheetId="2">#REF!</definedName>
    <definedName name="rat">#REF!</definedName>
    <definedName name="RATES" localSheetId="2">#REF!</definedName>
    <definedName name="RATES">#REF!</definedName>
    <definedName name="REALWACC" localSheetId="2">#REF!</definedName>
    <definedName name="REALWACC">#REF!</definedName>
    <definedName name="Rent">#REF!</definedName>
    <definedName name="rent_a" localSheetId="2">#REF!</definedName>
    <definedName name="rent_a" localSheetId="6">#REF!</definedName>
    <definedName name="rent_a" localSheetId="7">#REF!</definedName>
    <definedName name="rent_a">#REF!</definedName>
    <definedName name="RES" localSheetId="2">#REF!</definedName>
    <definedName name="RES">#REF!</definedName>
    <definedName name="RESERVES" localSheetId="2">#REF!</definedName>
    <definedName name="RESERVES" localSheetId="6">#REF!</definedName>
    <definedName name="RESERVES">#REF!</definedName>
    <definedName name="ResProg" localSheetId="2">#REF!</definedName>
    <definedName name="ResProg" localSheetId="6">#REF!</definedName>
    <definedName name="ResProg">#REF!</definedName>
    <definedName name="REUNITS" localSheetId="2">#REF!</definedName>
    <definedName name="REUNITS" localSheetId="6">#REF!</definedName>
    <definedName name="REUNITS">#REF!</definedName>
    <definedName name="REUNITSTATUS" localSheetId="2">#REF!</definedName>
    <definedName name="REUNITSTATUS">#REF!</definedName>
    <definedName name="rev">#REF!</definedName>
    <definedName name="RG" localSheetId="2">#REF!</definedName>
    <definedName name="RG" localSheetId="6">#REF!</definedName>
    <definedName name="RG">#REF!</definedName>
    <definedName name="RG_2" localSheetId="2">#REF!</definedName>
    <definedName name="RG_2">#REF!</definedName>
    <definedName name="s">#REF!</definedName>
    <definedName name="Sales_price_unit" localSheetId="2">#REF!</definedName>
    <definedName name="Sales_price_unit" localSheetId="6">#REF!</definedName>
    <definedName name="Sales_price_unit" localSheetId="7">#REF!</definedName>
    <definedName name="Sales_price_unit">#REF!</definedName>
    <definedName name="Sales_volume_units" localSheetId="2">#REF!</definedName>
    <definedName name="Sales_volume_units">#REF!</definedName>
    <definedName name="SAN_JUAN_1" localSheetId="2">#REF!</definedName>
    <definedName name="SAN_JUAN_1">#REF!</definedName>
    <definedName name="SAVCOM" localSheetId="2">#REF!</definedName>
    <definedName name="SAVCOM">#REF!</definedName>
    <definedName name="SAVE" localSheetId="2">#REF!</definedName>
    <definedName name="SAVE">#REF!</definedName>
    <definedName name="SelectedYear">#REF!</definedName>
    <definedName name="SEPDATA?" localSheetId="2">#REF!</definedName>
    <definedName name="SEPDATA?">#REF!</definedName>
    <definedName name="SETUP_PRINT" localSheetId="2">#REF!</definedName>
    <definedName name="SETUP_PRINT">#REF!</definedName>
    <definedName name="SIGN" localSheetId="2">#REF!</definedName>
    <definedName name="SIGN">#REF!</definedName>
    <definedName name="SIX" localSheetId="2">#REF!</definedName>
    <definedName name="SIX">#REF!</definedName>
    <definedName name="SizingYN" localSheetId="2">#REF!</definedName>
    <definedName name="SizingYN">#REF!</definedName>
    <definedName name="SORT" localSheetId="2">#REF!</definedName>
    <definedName name="SORT">#REF!</definedName>
    <definedName name="SP_CNTRCT" localSheetId="2">#REF!</definedName>
    <definedName name="SP_CNTRCT">#REF!</definedName>
    <definedName name="SPEC_CONTRACT" localSheetId="2">#REF!</definedName>
    <definedName name="SPEC_CONTRACT">#REF!</definedName>
    <definedName name="SR" localSheetId="2">#REF!</definedName>
    <definedName name="SR">#REF!</definedName>
    <definedName name="SR_2" localSheetId="2">#REF!</definedName>
    <definedName name="SR_2">#REF!</definedName>
    <definedName name="Startup.Quarter" localSheetId="2">#REF!</definedName>
    <definedName name="Startup.Quarter">#REF!</definedName>
    <definedName name="startupper">#REF!</definedName>
    <definedName name="STATETAX" localSheetId="2">#REF!</definedName>
    <definedName name="STATETAX" localSheetId="6">#REF!</definedName>
    <definedName name="STATETAX">#REF!</definedName>
    <definedName name="STEAM" localSheetId="2">#REF!</definedName>
    <definedName name="STEAM">#REF!</definedName>
    <definedName name="STIF_Mo_Rate" localSheetId="2">#REF!</definedName>
    <definedName name="STIF_Mo_Rate">#REF!</definedName>
    <definedName name="sum" localSheetId="2">#REF!</definedName>
    <definedName name="sum">#REF!</definedName>
    <definedName name="SUMMARY">#REF!</definedName>
    <definedName name="SUNIT" localSheetId="2">#REF!</definedName>
    <definedName name="SUNIT" localSheetId="6">#REF!</definedName>
    <definedName name="SUNIT" localSheetId="7">#REF!</definedName>
    <definedName name="SUNIT">#REF!</definedName>
    <definedName name="SupDebtU4">#REF!</definedName>
    <definedName name="SynthLeaseYN">#REF!</definedName>
    <definedName name="t">#REF!</definedName>
    <definedName name="T_DEBT" localSheetId="2">#REF!</definedName>
    <definedName name="T_DEBT" localSheetId="6">#REF!</definedName>
    <definedName name="T_DEBT" localSheetId="7">#REF!</definedName>
    <definedName name="T_DEBT">#REF!</definedName>
    <definedName name="T1_" localSheetId="2">#REF!</definedName>
    <definedName name="T1_">#REF!</definedName>
    <definedName name="T2_" localSheetId="2">#REF!</definedName>
    <definedName name="T2_">#REF!</definedName>
    <definedName name="T3_" localSheetId="2">#REF!</definedName>
    <definedName name="T3_">#REF!</definedName>
    <definedName name="T4_" localSheetId="2">#REF!</definedName>
    <definedName name="T4_">#REF!</definedName>
    <definedName name="TAX" localSheetId="2">#REF!</definedName>
    <definedName name="TAX">#REF!</definedName>
    <definedName name="TAXES" localSheetId="2">#REF!</definedName>
    <definedName name="TAXES">#REF!</definedName>
    <definedName name="TEMP1" localSheetId="2">#REF!</definedName>
    <definedName name="TEMP1">#REF!</definedName>
    <definedName name="TEMP2" localSheetId="2">#REF!</definedName>
    <definedName name="TEMP2">#REF!</definedName>
    <definedName name="TEMP3" localSheetId="2">#REF!</definedName>
    <definedName name="TEMP3">#REF!</definedName>
    <definedName name="TEMP4" localSheetId="2">#REF!</definedName>
    <definedName name="TEMP4">#REF!</definedName>
    <definedName name="TEMP5">#REF!</definedName>
    <definedName name="TEMP6">#REF!</definedName>
    <definedName name="TEMP8" localSheetId="2">#REF!</definedName>
    <definedName name="TEMP8" localSheetId="6">#REF!</definedName>
    <definedName name="TEMP8">#REF!</definedName>
    <definedName name="TemplatePrintArea" localSheetId="2">#REF!</definedName>
    <definedName name="TemplatePrintArea" localSheetId="6">#REF!</definedName>
    <definedName name="TemplatePrintArea" localSheetId="7">#REF!</definedName>
    <definedName name="TemplatePrintArea">#REF!</definedName>
    <definedName name="test" localSheetId="2">#REF!</definedName>
    <definedName name="test">#REF!</definedName>
    <definedName name="TestAdd">"Test RefersTo1"</definedName>
    <definedName name="Title">#REF!</definedName>
    <definedName name="titles" localSheetId="2">#REF!</definedName>
    <definedName name="titles" localSheetId="6">#REF!</definedName>
    <definedName name="titles" localSheetId="7">#REF!</definedName>
    <definedName name="titles">#REF!</definedName>
    <definedName name="titles_sec" localSheetId="2">#REF!</definedName>
    <definedName name="titles_sec">#REF!</definedName>
    <definedName name="TOLLPER2">#REF!</definedName>
    <definedName name="TOLLPERC1">#REF!</definedName>
    <definedName name="Total_fixed" localSheetId="2">#REF!</definedName>
    <definedName name="Total_fixed" localSheetId="6">#REF!</definedName>
    <definedName name="Total_fixed" localSheetId="7">#REF!</definedName>
    <definedName name="Total_fixed">#REF!</definedName>
    <definedName name="Total_Sales" localSheetId="2">#REF!</definedName>
    <definedName name="Total_Sales">#REF!</definedName>
    <definedName name="Total_variable" localSheetId="2">#REF!</definedName>
    <definedName name="Total_variable">#REF!</definedName>
    <definedName name="TOTINSURANCE" localSheetId="2">#REF!</definedName>
    <definedName name="TOTINSURANCE">#REF!</definedName>
    <definedName name="TrialEqLn3rdParty" localSheetId="2">#REF!</definedName>
    <definedName name="TrialEqLn3rdParty">#REF!</definedName>
    <definedName name="TXBASIS" localSheetId="2">#REF!</definedName>
    <definedName name="TXBASIS">#REF!</definedName>
    <definedName name="U1OutageWks">#REF!</definedName>
    <definedName name="U2OutageWks">#REF!</definedName>
    <definedName name="Unit_contrib_margin" localSheetId="2">#REF!</definedName>
    <definedName name="Unit_contrib_margin" localSheetId="6">#REF!</definedName>
    <definedName name="Unit_contrib_margin">#REF!</definedName>
    <definedName name="UNITS" localSheetId="2">#REF!</definedName>
    <definedName name="UNITS">#REF!</definedName>
    <definedName name="UNITSTATUS" localSheetId="2">#REF!</definedName>
    <definedName name="UNITSTATUS">#REF!</definedName>
    <definedName name="Variable_cost_unit" localSheetId="2">#REF!</definedName>
    <definedName name="Variable_cost_unit">#REF!</definedName>
    <definedName name="Variable_costs_unit" localSheetId="2">#REF!</definedName>
    <definedName name="Variable_costs_unit">#REF!</definedName>
    <definedName name="Variable_Unit_Cost" localSheetId="2">#REF!</definedName>
    <definedName name="Variable_Unit_Cost">#REF!</definedName>
    <definedName name="WACC" localSheetId="2">#REF!</definedName>
    <definedName name="WACC">#REF!</definedName>
    <definedName name="WACDEBT" localSheetId="2">#REF!</definedName>
    <definedName name="WACDEBT">#REF!</definedName>
    <definedName name="WACEQTY" localSheetId="2">#REF!</definedName>
    <definedName name="WACEQTY">#REF!</definedName>
    <definedName name="WC_10" localSheetId="2">#REF!</definedName>
    <definedName name="WC_10">#REF!</definedName>
    <definedName name="WC_20" localSheetId="2">#REF!</definedName>
    <definedName name="WC_20">#REF!</definedName>
    <definedName name="WC_30" localSheetId="2">#REF!</definedName>
    <definedName name="WC_30">#REF!</definedName>
    <definedName name="WGT" localSheetId="2">#REF!</definedName>
    <definedName name="WGT">#REF!</definedName>
    <definedName name="WHAT_PRINT" localSheetId="2">#REF!</definedName>
    <definedName name="WHAT_PRINT">#REF!</definedName>
    <definedName name="witness">#REF!</definedName>
    <definedName name="wp">#REF!</definedName>
    <definedName name="Years">#REF!</definedName>
    <definedName name="YP_ALL" localSheetId="2">#REF!</definedName>
    <definedName name="YP_ALL" localSheetId="6">#REF!</definedName>
    <definedName name="YP_ALL" localSheetId="7">#REF!</definedName>
    <definedName name="YP_ALL">#REF!</definedName>
    <definedName name="YP_STANDARD" localSheetId="2">#REF!</definedName>
    <definedName name="YP_STANDAR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1" l="1"/>
  <c r="H39" i="1"/>
  <c r="H38" i="1"/>
  <c r="H37" i="1"/>
  <c r="H36" i="1"/>
  <c r="H34" i="1"/>
  <c r="H33" i="1"/>
  <c r="H32" i="1"/>
  <c r="H29" i="1"/>
  <c r="H28" i="1"/>
  <c r="H23" i="1"/>
  <c r="H22" i="1"/>
  <c r="H21" i="1"/>
  <c r="D25" i="1" l="1"/>
  <c r="E25" i="1"/>
  <c r="F25" i="1"/>
  <c r="D46" i="1"/>
  <c r="E46" i="1"/>
  <c r="F46" i="1"/>
  <c r="B3" i="7"/>
  <c r="B3" i="6"/>
  <c r="L48" i="1"/>
  <c r="K48" i="1"/>
  <c r="J48" i="1"/>
  <c r="H48" i="1"/>
  <c r="D35" i="5"/>
  <c r="E34" i="5"/>
  <c r="E33" i="5"/>
  <c r="E32" i="5"/>
  <c r="C35" i="5"/>
  <c r="E35" i="5" s="1"/>
  <c r="C30" i="5"/>
  <c r="D28" i="5"/>
  <c r="D29" i="5" s="1"/>
  <c r="E29" i="5" s="1"/>
  <c r="E27" i="5"/>
  <c r="D27" i="5"/>
  <c r="E26" i="5"/>
  <c r="F24" i="5"/>
  <c r="E24" i="5"/>
  <c r="G24" i="5" s="1"/>
  <c r="D24" i="5"/>
  <c r="C24" i="5" s="1"/>
  <c r="G23" i="5"/>
  <c r="C23" i="5"/>
  <c r="G22" i="5"/>
  <c r="C22" i="5"/>
  <c r="G21" i="5"/>
  <c r="C21" i="5"/>
  <c r="F20" i="5"/>
  <c r="E20" i="5"/>
  <c r="D20" i="5"/>
  <c r="G19" i="5"/>
  <c r="C19" i="5"/>
  <c r="G18" i="5"/>
  <c r="C18" i="5"/>
  <c r="G17" i="5"/>
  <c r="C17" i="5"/>
  <c r="F16" i="5"/>
  <c r="D16" i="5"/>
  <c r="E16" i="5" s="1"/>
  <c r="G16" i="5" s="1"/>
  <c r="C16" i="5"/>
  <c r="E15" i="5"/>
  <c r="G15" i="5" s="1"/>
  <c r="G14" i="5"/>
  <c r="E14" i="5"/>
  <c r="E13" i="5"/>
  <c r="G13" i="5" s="1"/>
  <c r="F34" i="3"/>
  <c r="E34" i="3"/>
  <c r="G33" i="3"/>
  <c r="G32" i="3"/>
  <c r="G31" i="3"/>
  <c r="G30" i="3"/>
  <c r="D34" i="3"/>
  <c r="E29" i="3"/>
  <c r="D29" i="3"/>
  <c r="G28" i="3"/>
  <c r="G27" i="3"/>
  <c r="G26" i="3"/>
  <c r="F25" i="3"/>
  <c r="F29" i="3" s="1"/>
  <c r="E24" i="3"/>
  <c r="D24" i="3"/>
  <c r="G23" i="3"/>
  <c r="F22" i="3"/>
  <c r="G22" i="3" s="1"/>
  <c r="F21" i="3"/>
  <c r="G21" i="3" s="1"/>
  <c r="E20" i="3"/>
  <c r="F20" i="3" s="1"/>
  <c r="D20" i="3"/>
  <c r="G19" i="3"/>
  <c r="F19" i="3"/>
  <c r="F18" i="3"/>
  <c r="G18" i="3" s="1"/>
  <c r="F17" i="3"/>
  <c r="G17" i="3" s="1"/>
  <c r="C26" i="2"/>
  <c r="C19" i="2"/>
  <c r="L46" i="1"/>
  <c r="K46" i="1"/>
  <c r="J46" i="1"/>
  <c r="I46" i="1"/>
  <c r="H46" i="1"/>
  <c r="C46" i="1"/>
  <c r="K41" i="1"/>
  <c r="E41" i="1"/>
  <c r="D41" i="1"/>
  <c r="J35" i="1"/>
  <c r="I35" i="1"/>
  <c r="C35" i="1"/>
  <c r="K30" i="1"/>
  <c r="E30" i="1"/>
  <c r="D30" i="1"/>
  <c r="M29" i="1"/>
  <c r="G29" i="1"/>
  <c r="L30" i="1"/>
  <c r="J30" i="1"/>
  <c r="I30" i="1"/>
  <c r="G28" i="1"/>
  <c r="K26" i="1"/>
  <c r="E26" i="1"/>
  <c r="D26" i="1"/>
  <c r="C26" i="1"/>
  <c r="K25" i="1"/>
  <c r="K24" i="1"/>
  <c r="I24" i="1"/>
  <c r="E24" i="1"/>
  <c r="D24" i="1"/>
  <c r="L26" i="1"/>
  <c r="J26" i="1"/>
  <c r="I26" i="1"/>
  <c r="F26" i="1"/>
  <c r="L24" i="1"/>
  <c r="M22" i="1"/>
  <c r="I25" i="1"/>
  <c r="C24" i="1"/>
  <c r="B3" i="5"/>
  <c r="B3" i="4"/>
  <c r="B3" i="3"/>
  <c r="B3" i="2"/>
  <c r="M48" i="1" l="1"/>
  <c r="E49" i="1"/>
  <c r="D49" i="1"/>
  <c r="I48" i="1"/>
  <c r="G34" i="3"/>
  <c r="E28" i="5"/>
  <c r="C20" i="5"/>
  <c r="D30" i="5"/>
  <c r="E30" i="5" s="1"/>
  <c r="E31" i="5"/>
  <c r="G20" i="5"/>
  <c r="G25" i="3"/>
  <c r="G20" i="3"/>
  <c r="G29" i="3"/>
  <c r="F24" i="3"/>
  <c r="G24" i="3" s="1"/>
  <c r="C32" i="2"/>
  <c r="E32" i="2" s="1"/>
  <c r="C27" i="2"/>
  <c r="K49" i="1"/>
  <c r="F40" i="1"/>
  <c r="J24" i="1"/>
  <c r="G26" i="1"/>
  <c r="I40" i="1"/>
  <c r="I41" i="1" s="1"/>
  <c r="L25" i="1"/>
  <c r="F35" i="1"/>
  <c r="J40" i="1"/>
  <c r="J41" i="1" s="1"/>
  <c r="G21" i="1"/>
  <c r="L40" i="1"/>
  <c r="G22" i="1"/>
  <c r="F30" i="1"/>
  <c r="C40" i="1"/>
  <c r="J25" i="1"/>
  <c r="L35" i="1"/>
  <c r="H40" i="1"/>
  <c r="C30" i="1"/>
  <c r="F24" i="1"/>
  <c r="C25" i="1"/>
  <c r="G23" i="1"/>
  <c r="H35" i="1"/>
  <c r="I49" i="1" l="1"/>
  <c r="F41" i="1"/>
  <c r="F49" i="1" s="1"/>
  <c r="G40" i="1"/>
  <c r="J49" i="1"/>
  <c r="M40" i="1"/>
  <c r="G35" i="1"/>
  <c r="G30" i="1"/>
  <c r="C41" i="1"/>
  <c r="L41" i="1"/>
  <c r="L49" i="1" s="1"/>
  <c r="H41" i="1"/>
  <c r="M35" i="1"/>
  <c r="H25" i="1"/>
  <c r="M25" i="1" s="1"/>
  <c r="M21" i="1"/>
  <c r="H24" i="1"/>
  <c r="M28" i="1"/>
  <c r="H30" i="1"/>
  <c r="M30" i="1" s="1"/>
  <c r="G25" i="1"/>
  <c r="G24" i="1"/>
  <c r="M23" i="1"/>
  <c r="H26" i="1"/>
  <c r="M26" i="1" s="1"/>
  <c r="M41" i="1" l="1"/>
  <c r="G41" i="1"/>
  <c r="C49" i="1"/>
  <c r="G49" i="1" s="1"/>
  <c r="H49" i="1"/>
  <c r="M49" i="1" s="1"/>
  <c r="M24" i="1"/>
</calcChain>
</file>

<file path=xl/sharedStrings.xml><?xml version="1.0" encoding="utf-8"?>
<sst xmlns="http://schemas.openxmlformats.org/spreadsheetml/2006/main" count="363" uniqueCount="236">
  <si>
    <t>Statewide Quarterly Report Template</t>
  </si>
  <si>
    <t>Tab 1: Ex Ante Results</t>
  </si>
  <si>
    <r>
      <rPr>
        <b/>
        <sz val="11"/>
        <color rgb="FF000000"/>
        <rFont val="Century Gothic"/>
        <family val="2"/>
      </rPr>
      <t xml:space="preserve">Background:
</t>
    </r>
    <r>
      <rPr>
        <sz val="11"/>
        <color rgb="FF000000"/>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</si>
  <si>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</si>
  <si>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 xml:space="preserve"> Section 8-103B/8-104
(EEPS) Program</t>
  </si>
  <si>
    <t>Net Energy Savings Achieved
(therms)</t>
  </si>
  <si>
    <t>Approved Net Energy Savings Goal (therms)***</t>
  </si>
  <si>
    <t>Implementation Plan Savings Goal
(therms)</t>
  </si>
  <si>
    <t>% Savings Achieved Compared to Implementation Plan Savings Goal</t>
  </si>
  <si>
    <t>Program Costs YTD</t>
  </si>
  <si>
    <t>Incentive Costs YTD</t>
  </si>
  <si>
    <t>Non-Incentive Costs YTD</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</si>
  <si>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</si>
  <si>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</si>
  <si>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</si>
  <si>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</si>
  <si>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</si>
  <si>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</si>
  <si>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</si>
  <si>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</si>
  <si>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</si>
  <si>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</si>
  <si>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</si>
  <si>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</si>
  <si>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</si>
  <si>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</si>
  <si>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</si>
  <si>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</si>
  <si>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</si>
  <si>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</si>
  <si>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</si>
  <si>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</si>
  <si>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</si>
  <si>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</si>
  <si>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</si>
  <si>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</si>
  <si>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</si>
  <si>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</si>
  <si>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</si>
  <si>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</si>
  <si>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</si>
  <si>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</si>
  <si>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</si>
  <si>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North Shore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</si>
  <si>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</si>
  <si>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</si>
  <si>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</si>
  <si>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</si>
  <si>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</si>
  <si>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</si>
  <si>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</si>
  <si>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Section 8-103B/8-104 (EEPS) Cost Category</t>
  </si>
  <si>
    <t>Program Expenditures by Sector</t>
  </si>
  <si>
    <t>C&amp;I Programs (private sector)</t>
  </si>
  <si>
    <t xml:space="preserve">Public Sector Programs </t>
  </si>
  <si>
    <t>Third Party Programs (Beginning in 2019)</t>
  </si>
  <si>
    <t>Total North Shore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</si>
  <si>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</si>
  <si>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</si>
  <si>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</si>
  <si>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</si>
  <si>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</si>
  <si>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</si>
  <si>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North Shore Gas Portfolio-Level Costs</t>
  </si>
  <si>
    <t>Total North Shore Gas Program and Portfolio-Level Section 8-103B/8-104 (EEPS) Costs</t>
  </si>
  <si>
    <t>Overall Total Costs</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</si>
  <si>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</si>
  <si>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</si>
  <si>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</si>
  <si>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</si>
  <si>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</si>
  <si>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</si>
  <si>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</si>
  <si>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</si>
  <si>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</si>
  <si>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</si>
  <si>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</si>
  <si>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</si>
  <si>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</si>
  <si>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</si>
  <si>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</si>
  <si>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</si>
  <si>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</si>
  <si>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</si>
  <si>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</si>
  <si>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</si>
  <si>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</si>
  <si>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</si>
  <si>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</si>
  <si>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EPY3- 6/1/10-5/31/11</t>
  </si>
  <si>
    <t>Source</t>
  </si>
  <si>
    <t>Docket 15-0298</t>
  </si>
  <si>
    <t>DCEO Summary Impact Evaluation Report EPY7-9 GPY4-6</t>
  </si>
  <si>
    <t>EPY7/GPY4 DCEO Cost Effectiveness Summary Report, p. 7.</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</si>
  <si>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</si>
  <si>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</si>
  <si>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</si>
  <si>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</si>
  <si>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</si>
  <si>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</si>
  <si>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</si>
  <si>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</si>
  <si>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</si>
  <si>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</si>
  <si>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</si>
  <si>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</si>
  <si>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</si>
  <si>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</si>
  <si>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</si>
  <si>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</si>
  <si>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</si>
  <si>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</si>
  <si>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</si>
  <si>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</si>
  <si>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</si>
  <si>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</si>
  <si>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</si>
  <si>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</si>
  <si>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</si>
  <si>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</si>
  <si>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</si>
  <si>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</si>
  <si>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</si>
  <si>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</si>
  <si>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</si>
  <si>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</si>
  <si>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</si>
  <si>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</si>
  <si>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</si>
  <si>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</si>
  <si>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</si>
  <si>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</si>
  <si>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</si>
  <si>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</si>
  <si>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</si>
  <si>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Actual North Shore Gas EEPS Costs</t>
  </si>
  <si>
    <t>Actual DCEO EEPS Costs</t>
  </si>
  <si>
    <t>Total Actual EEPS Costs (North Shore Gas + DCEO)</t>
  </si>
  <si>
    <t>Actual Section 16-111.5B Costs</t>
  </si>
  <si>
    <t>Total Actual EEPS + Section 16-111.5B Costs</t>
  </si>
  <si>
    <t>Actual North Shore Gas EEPS Costs YTD</t>
  </si>
  <si>
    <t>Approved North Shore Gas EEPS Budget</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</si>
  <si>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</si>
  <si>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</si>
  <si>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</si>
  <si>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</si>
  <si>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</si>
  <si>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</si>
  <si>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</si>
  <si>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</si>
  <si>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</si>
  <si>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</si>
  <si>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</si>
  <si>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</si>
  <si>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</si>
  <si>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</si>
  <si>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</si>
  <si>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</si>
  <si>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</si>
  <si>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</si>
  <si>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</si>
  <si>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Instructions:
*Each Program Administrator should complete the tables for the Annual Reports.</t>
  </si>
  <si>
    <t>IQ - Quantity of Program Participants (Buildings)</t>
  </si>
  <si>
    <t>IQ - Quantity of Whole Building Assessments</t>
  </si>
  <si>
    <t>IQ - Quantity of DI Only Installations</t>
  </si>
  <si>
    <t>IQ - Quantity of In-Unit Service Installations</t>
  </si>
  <si>
    <t>IQ - Quantity of Major Measure Installations</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</si>
  <si>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</si>
  <si>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</si>
  <si>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</si>
  <si>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</si>
  <si>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</si>
  <si>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</si>
  <si>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</si>
  <si>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</si>
  <si>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</si>
  <si>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</si>
  <si>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</si>
  <si>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</si>
  <si>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</si>
  <si>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</si>
  <si>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</si>
  <si>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</si>
  <si>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</si>
  <si>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</si>
  <si>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</si>
  <si>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</si>
  <si>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</si>
  <si>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</si>
  <si>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</si>
  <si>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</si>
  <si>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</si>
  <si>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</si>
  <si>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</si>
  <si>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</si>
  <si>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</si>
  <si>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</si>
  <si>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</si>
  <si>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</si>
  <si>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</si>
  <si>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</si>
  <si>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</si>
  <si>
    <t>Verified - 10/11/22</t>
  </si>
  <si>
    <t>2021 - Verified 10/11/22</t>
  </si>
  <si>
    <t>Q1 2024</t>
  </si>
  <si>
    <t>North Shore Gas Ex Ante Results - Section 8-103B/8-104 (EEPS) Programs - Q1 2024</t>
  </si>
  <si>
    <t>North Shore Gas Section 8-103B/8-104 (EEPS) Costs - Q1 2024</t>
  </si>
  <si>
    <t>Section 8-103B/8-104 (EEPS) Costs - Q1 2024</t>
  </si>
  <si>
    <t>North Shore Gas Section 8-103B/8-104 (EEPS) Energy Saved (therms) as of Q1 2024</t>
  </si>
  <si>
    <t>Environmental and Economic Impacts for the North Shore Gas Service Territory as of Q1 2024</t>
  </si>
  <si>
    <t>North Shore Gas Service Territory Historical Energy Efficiency Costs as of Q1 2024</t>
  </si>
  <si>
    <t>IQ Multi-Family Participation for the North Shore Gas Service Territory as of Q1 2024</t>
  </si>
  <si>
    <t>IQ Trade-Ally-Driven Multi-Family Participation for the North Shore Gas Service Territory as of Q1 2024</t>
  </si>
  <si>
    <t>IQ Program Participation for the North Shore Gas Service Territory in 2024</t>
  </si>
  <si>
    <t>IQ Whole Building Retrofit Heath &amp; Safety Metrics for the North Shore Gas Service Territory in 2024</t>
  </si>
  <si>
    <t>IQ Building Retrofit Materials Used for the North Shore Gas Service Territory in 2024</t>
  </si>
  <si>
    <t xml:space="preserve"> 2024
Actual Costs YTD</t>
  </si>
  <si>
    <t>2024
Actual Costs YTD</t>
  </si>
  <si>
    <t>2024 Approved Budget</t>
  </si>
  <si>
    <t>2024 Original Plan 
Savings Goal
(therms)****</t>
  </si>
  <si>
    <t>2024 Original Plan 
Budget*</t>
  </si>
  <si>
    <t>2024
Approved Budget**</t>
  </si>
  <si>
    <t>Tab 9: Historical Other - Health &amp; Safety</t>
  </si>
  <si>
    <t>Instructions:
*Each Program Administrator should complete for Quarterly Reports.</t>
  </si>
  <si>
    <t>Health &amp; Safety Spend</t>
  </si>
  <si>
    <t>Qualitative Narrative</t>
  </si>
  <si>
    <t>Q2 2024</t>
  </si>
  <si>
    <t>Q3 2024</t>
  </si>
  <si>
    <t>Q4 2024</t>
  </si>
  <si>
    <t>IQ Whole Building Retrofit Heath &amp; Safety Spend for the North Shore Gas Service Territory</t>
  </si>
  <si>
    <t>IQ Whole Building Retrofit Health &amp; Safety Narrative for the North Shore Gas Service Territory</t>
  </si>
  <si>
    <t>Tab 8: Historical Other - IQ Participation and Measures</t>
  </si>
  <si>
    <t>Verified - 11/27/23</t>
  </si>
  <si>
    <t>2022 - Verified 11/27/23</t>
  </si>
  <si>
    <t xml:space="preserve"> -In Q1, 2 SF properties were assessed.
-A total of 2 H&amp;S issues were identified, both were fire safety issues.</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</si>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</sst>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
    <numFmt numFmtId="169" formatCode="0.000000000000000%"/>
    <numFmt numFmtId="170" formatCode="&quot;$&quot;#,##0"/>
  </numFmts>
  <fonts count="38" x14ac:knownFonts="1">
    <font>
      <sz val="11"/>
      <color theme="1"/>
      <name val="Arial"/>
      <family val="2"/>
      <scheme val="minor"/>
    </font>
    <font>
      <sz val="11"/>
      <color theme="1"/>
      <name val="Arial"/>
      <family val="2"/>
      <scheme val="minor"/>
    </font>
    <font>
      <sz val="11"/>
      <name val="Arial"/>
      <family val="2"/>
      <scheme val="minor"/>
    </font>
    <font>
      <sz val="10"/>
      <color theme="1"/>
      <name val="Century Gothic"/>
      <family val="2"/>
    </font>
    <font>
      <sz val="10"/>
      <name val="Century Gothic"/>
      <family val="2"/>
    </font>
    <font>
      <b/>
      <sz val="10"/>
      <name val="Century Gothic"/>
      <family val="2"/>
    </font>
    <font>
      <b/>
      <sz val="10"/>
      <color theme="0"/>
      <name val="Century Gothic"/>
      <family val="2"/>
    </font>
    <font>
      <b/>
      <sz val="10"/>
      <color rgb="FFFF0000"/>
      <name val="Century Gothic"/>
      <family val="2"/>
    </font>
    <font>
      <sz val="11"/>
      <color theme="0"/>
      <name val="Arial"/>
      <family val="2"/>
      <scheme val="minor"/>
    </font>
    <font>
      <i/>
      <sz val="10"/>
      <name val="Century Gothic"/>
      <family val="2"/>
    </font>
    <font>
      <sz val="10"/>
      <color rgb="FF000000"/>
      <name val="Century Gothic"/>
      <family val="2"/>
    </font>
    <font>
      <sz val="10"/>
      <color theme="1"/>
      <name val="Arial"/>
      <family val="2"/>
      <scheme val="minor"/>
    </font>
    <font>
      <b/>
      <sz val="10"/>
      <color indexed="9"/>
      <name val="Century Gothic"/>
      <family val="2"/>
    </font>
    <font>
      <b/>
      <sz val="11"/>
      <name val="Century Gothic"/>
      <family val="2"/>
    </font>
    <font>
      <b/>
      <sz val="10"/>
      <color theme="1"/>
      <name val="Century Gothic"/>
      <family val="2"/>
    </font>
    <font>
      <b/>
      <sz val="11"/>
      <color theme="1"/>
      <name val="Century Gothic"/>
      <family val="2"/>
    </font>
    <font>
      <b/>
      <sz val="11"/>
      <color rgb="FF444444"/>
      <name val="Calibri"/>
      <family val="2"/>
      <charset val="1"/>
    </font>
    <font>
      <sz val="11"/>
      <color theme="1"/>
      <name val="Century Gothic"/>
      <family val="2"/>
    </font>
    <font>
      <sz val="11"/>
      <name val="Century Gothic"/>
      <family val="2"/>
    </font>
    <font>
      <u/>
      <sz val="11"/>
      <color theme="10"/>
      <name val="Calibri"/>
      <family val="2"/>
    </font>
    <font>
      <u/>
      <sz val="9"/>
      <color theme="10"/>
      <name val="Century Gothic"/>
      <family val="2"/>
    </font>
    <font>
      <b/>
      <sz val="11"/>
      <color theme="0"/>
      <name val="Century Gothic"/>
      <family val="2"/>
    </font>
    <font>
      <sz val="11"/>
      <color rgb="FFCC0033"/>
      <name val="Century Gothic"/>
      <family val="2"/>
    </font>
    <font>
      <b/>
      <sz val="14"/>
      <color theme="0"/>
      <name val="Arial"/>
      <family val="2"/>
    </font>
    <font>
      <i/>
      <sz val="10"/>
      <color theme="1"/>
      <name val="Century Gothic"/>
      <family val="2"/>
    </font>
    <font>
      <sz val="8"/>
      <color theme="1"/>
      <name val="Century Gothic"/>
      <family val="2"/>
    </font>
    <font>
      <sz val="11"/>
      <color rgb="FF000000"/>
      <name val="Century Gothic"/>
      <family val="2"/>
    </font>
    <font>
      <b/>
      <sz val="11"/>
      <color rgb="FF000000"/>
      <name val="Century Gothic"/>
      <family val="2"/>
    </font>
    <font>
      <sz val="11"/>
      <color rgb="FF000000"/>
      <name val="Calibri"/>
      <family val="2"/>
    </font>
    <font>
      <b/>
      <sz val="10"/>
      <color rgb="FFFFFFFF"/>
      <name val="Century Gothic"/>
      <family val="2"/>
    </font>
    <font>
      <b/>
      <sz val="10"/>
      <color rgb="FFEEECE1"/>
      <name val="Century Gothic"/>
      <family val="2"/>
    </font>
    <font>
      <b/>
      <sz val="10"/>
      <color rgb="FF00B050"/>
      <name val="Century Gothic"/>
      <family val="2"/>
    </font>
    <font>
      <b/>
      <sz val="10"/>
      <name val="Century Gothic"/>
      <family val="1"/>
    </font>
    <font>
      <sz val="10"/>
      <color rgb="FFFF0000"/>
      <name val="Century Gothic"/>
      <family val="1"/>
    </font>
    <font>
      <sz val="10"/>
      <name val="Century Gothic"/>
      <family val="1"/>
    </font>
    <font>
      <sz val="10"/>
      <color rgb="FFFF0000"/>
      <name val="Arial"/>
      <family val="2"/>
      <scheme val="major"/>
    </font>
    <font>
      <sz val="11"/>
      <color rgb="FFFF0000"/>
      <name val="Arial"/>
      <family val="2"/>
      <scheme val="minor"/>
    </font>
    <font>
      <sz val="10"/>
      <color theme="1"/>
      <name val="Century Gothic"/>
      <family val="1"/>
    </font>
  </fonts>
  <fills count="16">
    <fill>
      <patternFill patternType="none"/>
    </fill>
    <fill>
      <patternFill patternType="gray125"/>
    </fill>
    <fill>
      <patternFill patternType="solid">
        <fgColor rgb="FFCACAC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5656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
      <patternFill patternType="solid">
        <fgColor rgb="FFF2F2F2"/>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276">
    <xf numFmtId="0" fontId="0" fillId="0" borderId="0" xfId="0"/>
    <xf numFmtId="0" fontId="2" fillId="0" borderId="0" xfId="0" applyFont="1"/>
    <xf numFmtId="9" fontId="2" fillId="0" borderId="0" xfId="3" applyFont="1"/>
    <xf numFmtId="164" fontId="2" fillId="0" borderId="0" xfId="0" applyNumberFormat="1" applyFont="1"/>
    <xf numFmtId="9" fontId="0" fillId="0" borderId="0" xfId="3" applyFont="1"/>
    <xf numFmtId="0" fontId="8" fillId="0" borderId="0" xfId="0" applyFont="1"/>
    <xf numFmtId="44" fontId="7" fillId="0" borderId="0" xfId="0" applyNumberFormat="1" applyFont="1"/>
    <xf numFmtId="9" fontId="2" fillId="0" borderId="0" xfId="3" applyFont="1" applyFill="1"/>
    <xf numFmtId="9" fontId="4" fillId="0" borderId="1" xfId="0" applyNumberFormat="1" applyFont="1" applyBorder="1" applyAlignment="1">
      <alignment horizontal="center"/>
    </xf>
    <xf numFmtId="165" fontId="4" fillId="0" borderId="1" xfId="0" applyNumberFormat="1" applyFont="1" applyBorder="1"/>
    <xf numFmtId="165" fontId="4" fillId="0" borderId="1" xfId="0" applyNumberFormat="1" applyFont="1" applyBorder="1" applyAlignment="1">
      <alignment horizontal="center"/>
    </xf>
    <xf numFmtId="0" fontId="4" fillId="0" borderId="1" xfId="0" applyFont="1" applyBorder="1" applyAlignment="1">
      <alignment horizontal="left" vertical="center" wrapText="1"/>
    </xf>
    <xf numFmtId="165" fontId="2" fillId="0" borderId="0" xfId="3" applyNumberFormat="1" applyFont="1" applyFill="1"/>
    <xf numFmtId="0" fontId="2" fillId="0" borderId="0" xfId="3" applyNumberFormat="1" applyFont="1" applyFill="1"/>
    <xf numFmtId="164" fontId="4" fillId="0" borderId="1" xfId="1" applyNumberFormat="1" applyFont="1" applyFill="1" applyBorder="1" applyAlignment="1">
      <alignment horizontal="center"/>
    </xf>
    <xf numFmtId="0" fontId="4" fillId="0" borderId="1" xfId="0" applyFont="1" applyBorder="1" applyAlignment="1">
      <alignment horizontal="left" wrapText="1"/>
    </xf>
    <xf numFmtId="2" fontId="2" fillId="0" borderId="0" xfId="0" applyNumberFormat="1" applyFont="1"/>
    <xf numFmtId="2" fontId="2" fillId="0" borderId="0" xfId="3" applyNumberFormat="1" applyFont="1" applyFill="1"/>
    <xf numFmtId="166" fontId="2" fillId="0" borderId="0" xfId="0" applyNumberFormat="1" applyFont="1"/>
    <xf numFmtId="9" fontId="4" fillId="0" borderId="1" xfId="3" applyFont="1" applyFill="1" applyBorder="1" applyAlignment="1">
      <alignment horizontal="center"/>
    </xf>
    <xf numFmtId="164" fontId="4" fillId="0" borderId="1" xfId="1" applyNumberFormat="1" applyFont="1" applyFill="1" applyBorder="1" applyAlignment="1">
      <alignment horizontal="right"/>
    </xf>
    <xf numFmtId="167" fontId="2" fillId="0" borderId="0" xfId="3" applyNumberFormat="1" applyFont="1"/>
    <xf numFmtId="9" fontId="4" fillId="0" borderId="1" xfId="3" applyFont="1" applyFill="1" applyBorder="1" applyAlignment="1">
      <alignment horizontal="center" wrapText="1"/>
    </xf>
    <xf numFmtId="3" fontId="4" fillId="0" borderId="1" xfId="0" applyNumberFormat="1" applyFont="1" applyBorder="1" applyAlignment="1">
      <alignment horizontal="right" wrapText="1"/>
    </xf>
    <xf numFmtId="0" fontId="11" fillId="0" borderId="0" xfId="0" applyFont="1"/>
    <xf numFmtId="0" fontId="12" fillId="5" borderId="1" xfId="0"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xf numFmtId="0" fontId="16" fillId="0" borderId="0" xfId="0" applyFont="1"/>
    <xf numFmtId="0" fontId="17" fillId="0" borderId="0" xfId="0" applyFont="1"/>
    <xf numFmtId="0" fontId="0" fillId="0" borderId="0" xfId="0" applyAlignment="1">
      <alignment vertical="center"/>
    </xf>
    <xf numFmtId="9" fontId="5" fillId="0" borderId="1" xfId="3"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0" fontId="15" fillId="0" borderId="0" xfId="0" applyFont="1" applyAlignment="1">
      <alignment vertical="center"/>
    </xf>
    <xf numFmtId="0" fontId="14" fillId="0" borderId="0" xfId="0" applyFont="1"/>
    <xf numFmtId="44" fontId="0" fillId="0" borderId="0" xfId="0" applyNumberFormat="1" applyAlignment="1">
      <alignment vertical="center"/>
    </xf>
    <xf numFmtId="165" fontId="0" fillId="0" borderId="0" xfId="0" applyNumberFormat="1" applyAlignment="1">
      <alignment vertical="center"/>
    </xf>
    <xf numFmtId="0" fontId="3" fillId="0" borderId="1" xfId="0" applyFont="1" applyBorder="1"/>
    <xf numFmtId="0" fontId="3" fillId="0" borderId="1" xfId="0" applyFont="1" applyBorder="1" applyAlignment="1">
      <alignment wrapText="1"/>
    </xf>
    <xf numFmtId="0" fontId="6" fillId="5" borderId="1" xfId="0" applyFont="1" applyFill="1" applyBorder="1" applyAlignment="1">
      <alignment horizontal="center" vertical="center"/>
    </xf>
    <xf numFmtId="0" fontId="13" fillId="0" borderId="0" xfId="0" applyFont="1"/>
    <xf numFmtId="0" fontId="1" fillId="0" borderId="0" xfId="0" applyFont="1"/>
    <xf numFmtId="0" fontId="1" fillId="0" borderId="0" xfId="0" applyFont="1" applyAlignment="1">
      <alignment vertical="center"/>
    </xf>
    <xf numFmtId="0" fontId="5" fillId="0" borderId="0" xfId="0" applyFont="1" applyAlignment="1">
      <alignment horizontal="left" vertical="center"/>
    </xf>
    <xf numFmtId="9" fontId="17" fillId="0" borderId="0" xfId="0" applyNumberFormat="1" applyFont="1" applyAlignment="1">
      <alignment horizontal="center"/>
    </xf>
    <xf numFmtId="3" fontId="17" fillId="0" borderId="0" xfId="0" applyNumberFormat="1" applyFont="1" applyAlignment="1">
      <alignment horizontal="center"/>
    </xf>
    <xf numFmtId="0" fontId="18" fillId="0" borderId="0" xfId="0" applyFont="1" applyAlignment="1">
      <alignment horizontal="center"/>
    </xf>
    <xf numFmtId="0" fontId="13" fillId="0" borderId="0" xfId="0" applyFont="1" applyAlignment="1">
      <alignment horizontal="center" vertical="center" wrapText="1"/>
    </xf>
    <xf numFmtId="3" fontId="17" fillId="3" borderId="1" xfId="0" applyNumberFormat="1" applyFont="1" applyFill="1" applyBorder="1" applyAlignment="1">
      <alignment horizontal="center"/>
    </xf>
    <xf numFmtId="0" fontId="18" fillId="3" borderId="1" xfId="0" applyFont="1" applyFill="1" applyBorder="1" applyAlignment="1">
      <alignment horizontal="center"/>
    </xf>
    <xf numFmtId="0" fontId="13" fillId="3" borderId="1" xfId="0" applyFont="1" applyFill="1" applyBorder="1" applyAlignment="1">
      <alignment horizontal="center" vertical="center" wrapText="1"/>
    </xf>
    <xf numFmtId="9" fontId="17" fillId="0" borderId="1" xfId="0" applyNumberFormat="1"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vertical="center"/>
    </xf>
    <xf numFmtId="3" fontId="1" fillId="0" borderId="0" xfId="0" applyNumberFormat="1" applyFont="1"/>
    <xf numFmtId="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13" fillId="3"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168" fontId="18" fillId="3" borderId="1" xfId="0" applyNumberFormat="1" applyFont="1" applyFill="1" applyBorder="1" applyAlignment="1">
      <alignment horizontal="center"/>
    </xf>
    <xf numFmtId="164" fontId="20" fillId="0" borderId="1" xfId="4" applyNumberFormat="1" applyFont="1" applyBorder="1" applyAlignment="1" applyProtection="1">
      <alignment horizontal="left" vertical="center" wrapText="1"/>
    </xf>
    <xf numFmtId="164" fontId="19" fillId="0" borderId="1" xfId="4" applyNumberFormat="1" applyBorder="1" applyAlignment="1" applyProtection="1">
      <alignment horizontal="left" vertical="center" wrapText="1"/>
    </xf>
    <xf numFmtId="164" fontId="17" fillId="0" borderId="1" xfId="1" applyNumberFormat="1" applyFont="1" applyBorder="1" applyAlignment="1">
      <alignment horizontal="center" vertical="center" wrapText="1"/>
    </xf>
    <xf numFmtId="168" fontId="18" fillId="0" borderId="1" xfId="0" applyNumberFormat="1" applyFont="1" applyBorder="1" applyAlignment="1">
      <alignment horizontal="center"/>
    </xf>
    <xf numFmtId="0" fontId="17" fillId="0" borderId="1" xfId="0" applyFont="1" applyBorder="1" applyAlignment="1">
      <alignment wrapText="1"/>
    </xf>
    <xf numFmtId="168" fontId="17" fillId="0" borderId="1" xfId="0" applyNumberFormat="1" applyFont="1" applyBorder="1" applyAlignment="1">
      <alignment horizontal="center"/>
    </xf>
    <xf numFmtId="164" fontId="17" fillId="0" borderId="1" xfId="1" applyNumberFormat="1" applyFont="1" applyBorder="1" applyAlignment="1">
      <alignment horizontal="right" vertical="center" wrapText="1"/>
    </xf>
    <xf numFmtId="168" fontId="18"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164" fontId="17" fillId="0" borderId="1" xfId="1" applyNumberFormat="1" applyFont="1" applyBorder="1"/>
    <xf numFmtId="164" fontId="17" fillId="0" borderId="1" xfId="1" applyNumberFormat="1" applyFont="1" applyBorder="1" applyAlignment="1">
      <alignment horizontal="center"/>
    </xf>
    <xf numFmtId="0" fontId="17" fillId="0" borderId="1" xfId="0" applyFont="1" applyBorder="1" applyAlignment="1">
      <alignmen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0" fontId="22" fillId="0" borderId="0" xfId="0" applyFont="1"/>
    <xf numFmtId="0" fontId="23" fillId="0" borderId="0" xfId="0" applyFont="1"/>
    <xf numFmtId="0" fontId="13" fillId="0" borderId="0" xfId="0" applyFont="1" applyAlignment="1">
      <alignment vertical="center"/>
    </xf>
    <xf numFmtId="0" fontId="14"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vertical="center"/>
    </xf>
    <xf numFmtId="3" fontId="24" fillId="0" borderId="1" xfId="0" applyNumberFormat="1" applyFont="1" applyBorder="1" applyAlignment="1">
      <alignment vertical="center" wrapText="1"/>
    </xf>
    <xf numFmtId="0" fontId="3" fillId="0" borderId="1" xfId="0" applyFont="1" applyBorder="1" applyAlignment="1">
      <alignment vertical="center"/>
    </xf>
    <xf numFmtId="0" fontId="10" fillId="8" borderId="1" xfId="0" applyFont="1" applyFill="1" applyBorder="1" applyAlignment="1">
      <alignment horizontal="center"/>
    </xf>
    <xf numFmtId="0" fontId="10" fillId="7" borderId="1" xfId="0" applyFont="1" applyFill="1" applyBorder="1" applyAlignment="1">
      <alignment horizontal="center"/>
    </xf>
    <xf numFmtId="0" fontId="3" fillId="7" borderId="1" xfId="0" applyFont="1" applyFill="1" applyBorder="1" applyAlignment="1">
      <alignment horizontal="center"/>
    </xf>
    <xf numFmtId="0" fontId="3" fillId="4" borderId="1" xfId="0" applyFont="1" applyFill="1" applyBorder="1" applyAlignment="1">
      <alignment horizontal="center"/>
    </xf>
    <xf numFmtId="3"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3" fontId="3" fillId="0" borderId="1" xfId="0" applyNumberFormat="1" applyFont="1" applyBorder="1" applyAlignment="1">
      <alignment horizontal="center"/>
    </xf>
    <xf numFmtId="0" fontId="21" fillId="5" borderId="1" xfId="0" applyFont="1" applyFill="1" applyBorder="1" applyAlignment="1">
      <alignment vertical="center" wrapText="1"/>
    </xf>
    <xf numFmtId="0" fontId="6" fillId="0" borderId="0" xfId="0" applyFont="1"/>
    <xf numFmtId="0" fontId="17" fillId="0" borderId="0" xfId="0" applyFont="1" applyAlignment="1">
      <alignment horizontal="left" wrapText="1"/>
    </xf>
    <xf numFmtId="3" fontId="17" fillId="0" borderId="12" xfId="0" applyNumberFormat="1" applyFont="1" applyBorder="1" applyAlignment="1">
      <alignment horizontal="center"/>
    </xf>
    <xf numFmtId="9" fontId="17" fillId="0" borderId="1" xfId="2" applyNumberFormat="1" applyFont="1" applyBorder="1" applyAlignment="1">
      <alignment horizontal="center"/>
    </xf>
    <xf numFmtId="165" fontId="17" fillId="3" borderId="1" xfId="2" applyNumberFormat="1" applyFont="1" applyFill="1" applyBorder="1" applyAlignment="1">
      <alignment horizontal="center"/>
    </xf>
    <xf numFmtId="165" fontId="18" fillId="3" borderId="1" xfId="2" applyNumberFormat="1" applyFont="1" applyFill="1" applyBorder="1" applyAlignment="1">
      <alignment horizontal="center"/>
    </xf>
    <xf numFmtId="165" fontId="17" fillId="0" borderId="1" xfId="2" applyNumberFormat="1" applyFont="1" applyBorder="1" applyAlignment="1">
      <alignment horizontal="center"/>
    </xf>
    <xf numFmtId="165" fontId="17" fillId="0" borderId="1" xfId="2" applyNumberFormat="1" applyFont="1" applyFill="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165" fontId="13" fillId="3" borderId="1" xfId="2" applyNumberFormat="1" applyFont="1" applyFill="1" applyBorder="1" applyAlignment="1">
      <alignment horizontal="center"/>
    </xf>
    <xf numFmtId="165" fontId="15" fillId="3" borderId="1" xfId="2" applyNumberFormat="1" applyFont="1" applyFill="1" applyBorder="1" applyAlignment="1">
      <alignment horizontal="center"/>
    </xf>
    <xf numFmtId="165" fontId="18" fillId="0" borderId="1" xfId="2" applyNumberFormat="1" applyFont="1" applyBorder="1" applyAlignment="1">
      <alignment horizontal="center"/>
    </xf>
    <xf numFmtId="165" fontId="17" fillId="0" borderId="1" xfId="2" applyNumberFormat="1" applyFont="1" applyBorder="1" applyAlignment="1">
      <alignment horizontal="center" vertical="center"/>
    </xf>
    <xf numFmtId="165" fontId="18" fillId="0" borderId="1" xfId="2" applyNumberFormat="1" applyFont="1" applyBorder="1" applyAlignment="1">
      <alignment horizontal="center" vertical="center"/>
    </xf>
    <xf numFmtId="0" fontId="27" fillId="0" borderId="0" xfId="0" applyFont="1" applyAlignment="1">
      <alignment wrapText="1"/>
    </xf>
    <xf numFmtId="0" fontId="27" fillId="0" borderId="0" xfId="0" applyFont="1"/>
    <xf numFmtId="0" fontId="28" fillId="0" borderId="0" xfId="0" applyFont="1"/>
    <xf numFmtId="0" fontId="10" fillId="0" borderId="0" xfId="0" applyFont="1" applyAlignment="1">
      <alignment horizontal="left" vertical="center" wrapText="1"/>
    </xf>
    <xf numFmtId="0" fontId="29" fillId="9" borderId="1"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9" xfId="0" applyFont="1" applyFill="1" applyBorder="1" applyAlignment="1">
      <alignment vertical="center" wrapText="1"/>
    </xf>
    <xf numFmtId="0" fontId="5" fillId="10" borderId="8" xfId="0" applyFont="1" applyFill="1" applyBorder="1" applyAlignment="1">
      <alignment vertical="center" wrapText="1"/>
    </xf>
    <xf numFmtId="164" fontId="4" fillId="0" borderId="1" xfId="0" applyNumberFormat="1" applyFont="1" applyBorder="1" applyAlignment="1">
      <alignment horizontal="center"/>
    </xf>
    <xf numFmtId="0" fontId="5" fillId="11" borderId="1" xfId="0" applyFont="1" applyFill="1" applyBorder="1" applyAlignment="1">
      <alignment horizontal="left" wrapText="1"/>
    </xf>
    <xf numFmtId="164" fontId="5" fillId="11" borderId="1" xfId="0" applyNumberFormat="1" applyFont="1" applyFill="1" applyBorder="1" applyAlignment="1">
      <alignment horizontal="left"/>
    </xf>
    <xf numFmtId="164" fontId="5" fillId="11" borderId="1" xfId="0" applyNumberFormat="1" applyFont="1" applyFill="1" applyBorder="1" applyAlignment="1">
      <alignment horizontal="right"/>
    </xf>
    <xf numFmtId="3" fontId="5" fillId="11" borderId="1" xfId="1" applyNumberFormat="1" applyFont="1" applyFill="1" applyBorder="1" applyAlignment="1">
      <alignment horizontal="right"/>
    </xf>
    <xf numFmtId="9" fontId="5" fillId="11" borderId="1" xfId="0" applyNumberFormat="1" applyFont="1" applyFill="1" applyBorder="1" applyAlignment="1">
      <alignment horizontal="center"/>
    </xf>
    <xf numFmtId="165" fontId="5" fillId="11" borderId="1" xfId="0" applyNumberFormat="1" applyFont="1" applyFill="1" applyBorder="1"/>
    <xf numFmtId="0" fontId="9" fillId="12" borderId="1" xfId="0" applyFont="1" applyFill="1" applyBorder="1" applyAlignment="1">
      <alignment horizontal="right" wrapText="1"/>
    </xf>
    <xf numFmtId="164" fontId="4" fillId="12" borderId="1" xfId="0" applyNumberFormat="1" applyFont="1" applyFill="1" applyBorder="1" applyAlignment="1">
      <alignment horizontal="left" wrapText="1"/>
    </xf>
    <xf numFmtId="164" fontId="4" fillId="12" borderId="1" xfId="0" applyNumberFormat="1" applyFont="1" applyFill="1" applyBorder="1" applyAlignment="1">
      <alignment horizontal="right" wrapText="1"/>
    </xf>
    <xf numFmtId="3" fontId="4" fillId="12" borderId="1" xfId="0" applyNumberFormat="1" applyFont="1" applyFill="1" applyBorder="1" applyAlignment="1">
      <alignment horizontal="right" wrapText="1"/>
    </xf>
    <xf numFmtId="9" fontId="4" fillId="12" borderId="1" xfId="0" applyNumberFormat="1" applyFont="1" applyFill="1" applyBorder="1" applyAlignment="1">
      <alignment horizontal="center"/>
    </xf>
    <xf numFmtId="165" fontId="4" fillId="12" borderId="1" xfId="0" applyNumberFormat="1" applyFont="1" applyFill="1" applyBorder="1"/>
    <xf numFmtId="0" fontId="5" fillId="10" borderId="9" xfId="0" applyFont="1" applyFill="1" applyBorder="1" applyAlignment="1">
      <alignment horizontal="right" vertical="center" wrapText="1"/>
    </xf>
    <xf numFmtId="44" fontId="7" fillId="10" borderId="9" xfId="0" applyNumberFormat="1" applyFont="1" applyFill="1" applyBorder="1" applyAlignment="1">
      <alignment vertical="center" wrapText="1"/>
    </xf>
    <xf numFmtId="44" fontId="30" fillId="10" borderId="9" xfId="0" applyNumberFormat="1" applyFont="1" applyFill="1" applyBorder="1" applyAlignment="1">
      <alignment vertical="center" wrapText="1"/>
    </xf>
    <xf numFmtId="0" fontId="31" fillId="10" borderId="9" xfId="0" applyFont="1" applyFill="1" applyBorder="1" applyAlignment="1">
      <alignment vertical="center" wrapText="1"/>
    </xf>
    <xf numFmtId="3" fontId="4" fillId="0" borderId="1" xfId="1" applyNumberFormat="1" applyFont="1" applyFill="1" applyBorder="1" applyAlignment="1">
      <alignment horizontal="right"/>
    </xf>
    <xf numFmtId="164" fontId="5" fillId="11" borderId="1" xfId="1" applyNumberFormat="1" applyFont="1" applyFill="1" applyBorder="1" applyAlignment="1">
      <alignment horizontal="right"/>
    </xf>
    <xf numFmtId="9" fontId="5" fillId="11" borderId="1" xfId="3" applyFont="1" applyFill="1" applyBorder="1" applyAlignment="1">
      <alignment horizontal="center"/>
    </xf>
    <xf numFmtId="0" fontId="5" fillId="10" borderId="9" xfId="0" applyFont="1" applyFill="1" applyBorder="1" applyAlignment="1">
      <alignment vertical="center"/>
    </xf>
    <xf numFmtId="44" fontId="7" fillId="10" borderId="9" xfId="0" applyNumberFormat="1" applyFont="1" applyFill="1" applyBorder="1" applyAlignment="1">
      <alignment vertical="center"/>
    </xf>
    <xf numFmtId="44" fontId="30" fillId="10" borderId="9" xfId="0" applyNumberFormat="1" applyFont="1" applyFill="1" applyBorder="1" applyAlignment="1">
      <alignment vertical="center"/>
    </xf>
    <xf numFmtId="0" fontId="5" fillId="10" borderId="8" xfId="0" applyFont="1" applyFill="1" applyBorder="1" applyAlignment="1">
      <alignment vertical="center"/>
    </xf>
    <xf numFmtId="165" fontId="4" fillId="13" borderId="1" xfId="0" applyNumberFormat="1" applyFont="1" applyFill="1" applyBorder="1" applyAlignment="1">
      <alignment horizontal="center"/>
    </xf>
    <xf numFmtId="9" fontId="32" fillId="2" borderId="1" xfId="0" applyNumberFormat="1" applyFont="1" applyFill="1" applyBorder="1" applyAlignment="1">
      <alignment horizontal="center"/>
    </xf>
    <xf numFmtId="0" fontId="33" fillId="10" borderId="9" xfId="0" applyFont="1" applyFill="1" applyBorder="1" applyAlignment="1">
      <alignment vertical="center"/>
    </xf>
    <xf numFmtId="8" fontId="7" fillId="10" borderId="9" xfId="0" applyNumberFormat="1"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xf>
    <xf numFmtId="3" fontId="5" fillId="11" borderId="1" xfId="1" applyNumberFormat="1" applyFont="1" applyFill="1" applyBorder="1" applyAlignment="1">
      <alignment horizont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xf>
    <xf numFmtId="3" fontId="5" fillId="10" borderId="1" xfId="1" applyNumberFormat="1" applyFont="1" applyFill="1" applyBorder="1" applyAlignment="1">
      <alignment horizontal="center"/>
    </xf>
    <xf numFmtId="9" fontId="5" fillId="10" borderId="1" xfId="0" applyNumberFormat="1" applyFont="1" applyFill="1" applyBorder="1" applyAlignment="1">
      <alignment horizontal="center"/>
    </xf>
    <xf numFmtId="165" fontId="5" fillId="10" borderId="1" xfId="0" applyNumberFormat="1" applyFont="1" applyFill="1" applyBorder="1"/>
    <xf numFmtId="164" fontId="34" fillId="0" borderId="1" xfId="1" applyNumberFormat="1" applyFont="1" applyFill="1" applyBorder="1" applyAlignment="1">
      <alignment horizontal="left"/>
    </xf>
    <xf numFmtId="164" fontId="5" fillId="11" borderId="1" xfId="0" applyNumberFormat="1" applyFont="1" applyFill="1" applyBorder="1" applyAlignment="1">
      <alignment horizontal="center"/>
    </xf>
    <xf numFmtId="0" fontId="5" fillId="14" borderId="1" xfId="0" applyFont="1" applyFill="1" applyBorder="1" applyAlignment="1">
      <alignment horizontal="left" vertical="center" wrapText="1"/>
    </xf>
    <xf numFmtId="3" fontId="5" fillId="14" borderId="1" xfId="0" applyNumberFormat="1" applyFont="1" applyFill="1" applyBorder="1"/>
    <xf numFmtId="9" fontId="5" fillId="14" borderId="1" xfId="0" applyNumberFormat="1" applyFont="1" applyFill="1" applyBorder="1" applyAlignment="1">
      <alignment horizontal="center"/>
    </xf>
    <xf numFmtId="165" fontId="5" fillId="14" borderId="1" xfId="0" applyNumberFormat="1" applyFont="1" applyFill="1" applyBorder="1"/>
    <xf numFmtId="0" fontId="15" fillId="0" borderId="0" xfId="0" applyFont="1" applyAlignment="1">
      <alignment vertical="center" wrapText="1"/>
    </xf>
    <xf numFmtId="165" fontId="3" fillId="0" borderId="1" xfId="2" applyNumberFormat="1" applyFont="1" applyBorder="1" applyAlignment="1"/>
    <xf numFmtId="9" fontId="0" fillId="0" borderId="0" xfId="0" applyNumberFormat="1"/>
    <xf numFmtId="165" fontId="3" fillId="0" borderId="0" xfId="2" applyNumberFormat="1" applyFont="1" applyFill="1" applyBorder="1"/>
    <xf numFmtId="169" fontId="0" fillId="0" borderId="0" xfId="0" applyNumberFormat="1"/>
    <xf numFmtId="0" fontId="35" fillId="0" borderId="0" xfId="0" applyFont="1"/>
    <xf numFmtId="0" fontId="14" fillId="4" borderId="1" xfId="0" applyFont="1" applyFill="1" applyBorder="1"/>
    <xf numFmtId="165" fontId="14" fillId="4" borderId="1" xfId="2" applyNumberFormat="1" applyFont="1" applyFill="1" applyBorder="1" applyAlignment="1"/>
    <xf numFmtId="165" fontId="14" fillId="0" borderId="0" xfId="2" applyNumberFormat="1" applyFont="1" applyFill="1" applyBorder="1" applyAlignment="1">
      <alignment vertical="center"/>
    </xf>
    <xf numFmtId="0" fontId="3" fillId="0" borderId="1" xfId="0" applyFont="1" applyBorder="1" applyAlignment="1">
      <alignment horizontal="left" wrapText="1"/>
    </xf>
    <xf numFmtId="165" fontId="4" fillId="0" borderId="1" xfId="2" applyNumberFormat="1" applyFont="1" applyFill="1" applyBorder="1" applyAlignment="1"/>
    <xf numFmtId="0" fontId="36" fillId="0" borderId="0" xfId="0" applyFont="1"/>
    <xf numFmtId="165" fontId="4" fillId="0" borderId="0" xfId="2" applyNumberFormat="1" applyFont="1" applyFill="1" applyBorder="1"/>
    <xf numFmtId="165" fontId="14" fillId="4" borderId="1" xfId="0" applyNumberFormat="1" applyFont="1" applyFill="1" applyBorder="1"/>
    <xf numFmtId="0" fontId="36" fillId="0" borderId="0" xfId="0" applyFont="1" applyAlignment="1">
      <alignment vertical="center"/>
    </xf>
    <xf numFmtId="165" fontId="14" fillId="0" borderId="0" xfId="0" applyNumberFormat="1" applyFont="1" applyAlignment="1">
      <alignment vertical="center"/>
    </xf>
    <xf numFmtId="0" fontId="5" fillId="6" borderId="1" xfId="0" applyFont="1" applyFill="1" applyBorder="1" applyAlignment="1">
      <alignment wrapText="1"/>
    </xf>
    <xf numFmtId="165" fontId="6" fillId="6" borderId="1" xfId="0" applyNumberFormat="1" applyFont="1" applyFill="1" applyBorder="1"/>
    <xf numFmtId="0" fontId="35" fillId="0" borderId="0" xfId="0" applyFont="1" applyAlignment="1">
      <alignment vertical="center"/>
    </xf>
    <xf numFmtId="3" fontId="3" fillId="8" borderId="1" xfId="0" applyNumberFormat="1" applyFont="1" applyFill="1" applyBorder="1" applyAlignment="1">
      <alignment horizontal="center"/>
    </xf>
    <xf numFmtId="3" fontId="37" fillId="0" borderId="1" xfId="0" applyNumberFormat="1" applyFont="1" applyBorder="1" applyAlignment="1">
      <alignment horizontal="right"/>
    </xf>
    <xf numFmtId="3" fontId="37" fillId="0" borderId="1" xfId="0" applyNumberFormat="1" applyFont="1" applyBorder="1" applyAlignment="1">
      <alignment horizontal="right" vertical="center" wrapText="1"/>
    </xf>
    <xf numFmtId="165" fontId="34" fillId="10" borderId="1" xfId="0" applyNumberFormat="1" applyFont="1" applyFill="1" applyBorder="1"/>
    <xf numFmtId="1" fontId="10" fillId="8" borderId="1" xfId="0" applyNumberFormat="1" applyFont="1" applyFill="1" applyBorder="1" applyAlignment="1">
      <alignment horizontal="center"/>
    </xf>
    <xf numFmtId="165" fontId="4" fillId="0" borderId="1" xfId="2" applyNumberFormat="1" applyFont="1" applyBorder="1" applyAlignment="1">
      <alignment horizontal="center"/>
    </xf>
    <xf numFmtId="43" fontId="1" fillId="0" borderId="0" xfId="0" applyNumberFormat="1" applyFont="1"/>
    <xf numFmtId="0" fontId="3" fillId="0" borderId="10" xfId="0" applyFont="1" applyBorder="1"/>
    <xf numFmtId="0" fontId="21" fillId="5" borderId="10" xfId="0" applyFont="1" applyFill="1" applyBorder="1" applyAlignment="1">
      <alignment vertical="center" wrapText="1"/>
    </xf>
    <xf numFmtId="0" fontId="18" fillId="0" borderId="0" xfId="0" applyFont="1"/>
    <xf numFmtId="0" fontId="2" fillId="0" borderId="0" xfId="0" applyFont="1" applyAlignment="1">
      <alignment vertical="center"/>
    </xf>
    <xf numFmtId="0" fontId="18" fillId="0" borderId="0" xfId="0" applyFont="1" applyAlignment="1">
      <alignment horizontal="center" vertical="center"/>
    </xf>
    <xf numFmtId="3" fontId="34" fillId="0" borderId="0" xfId="0" applyNumberFormat="1" applyFont="1" applyAlignment="1">
      <alignment horizontal="right"/>
    </xf>
    <xf numFmtId="3" fontId="34" fillId="0" borderId="0" xfId="0" applyNumberFormat="1" applyFont="1" applyAlignment="1">
      <alignment horizontal="right" vertical="center" wrapText="1"/>
    </xf>
    <xf numFmtId="0" fontId="3" fillId="3" borderId="10" xfId="0" applyFont="1" applyFill="1" applyBorder="1"/>
    <xf numFmtId="3" fontId="37" fillId="3" borderId="9" xfId="0" applyNumberFormat="1" applyFont="1" applyFill="1" applyBorder="1" applyAlignment="1">
      <alignment horizontal="right"/>
    </xf>
    <xf numFmtId="3" fontId="3" fillId="3" borderId="9" xfId="0" applyNumberFormat="1" applyFont="1" applyFill="1" applyBorder="1" applyAlignment="1">
      <alignment horizontal="center"/>
    </xf>
    <xf numFmtId="3" fontId="3" fillId="3" borderId="8" xfId="0" applyNumberFormat="1" applyFont="1" applyFill="1" applyBorder="1" applyAlignment="1">
      <alignment horizontal="center"/>
    </xf>
    <xf numFmtId="0" fontId="3" fillId="0" borderId="10" xfId="0" applyFont="1" applyBorder="1" applyAlignment="1">
      <alignment horizontal="left" indent="1"/>
    </xf>
    <xf numFmtId="0" fontId="3" fillId="0" borderId="10" xfId="0" applyFont="1" applyBorder="1" applyAlignment="1">
      <alignment horizontal="left" vertical="center" indent="1"/>
    </xf>
    <xf numFmtId="3" fontId="3" fillId="0" borderId="1" xfId="0" applyNumberFormat="1" applyFont="1" applyBorder="1" applyAlignment="1">
      <alignment horizontal="right"/>
    </xf>
    <xf numFmtId="3" fontId="3" fillId="3" borderId="9" xfId="0" applyNumberFormat="1" applyFont="1" applyFill="1" applyBorder="1" applyAlignment="1">
      <alignment horizontal="right"/>
    </xf>
    <xf numFmtId="3" fontId="3" fillId="0" borderId="1" xfId="0" applyNumberFormat="1" applyFont="1" applyBorder="1" applyAlignment="1">
      <alignment horizontal="right" vertical="center" wrapText="1"/>
    </xf>
    <xf numFmtId="170" fontId="3" fillId="0" borderId="1" xfId="0" applyNumberFormat="1" applyFont="1" applyBorder="1" applyAlignment="1">
      <alignment horizontal="right"/>
    </xf>
    <xf numFmtId="164" fontId="4" fillId="15" borderId="1" xfId="0" applyNumberFormat="1" applyFont="1" applyFill="1" applyBorder="1" applyAlignment="1">
      <alignment horizontal="center"/>
    </xf>
    <xf numFmtId="3" fontId="3" fillId="3" borderId="8" xfId="0" applyNumberFormat="1" applyFont="1" applyFill="1" applyBorder="1" applyAlignment="1">
      <alignment horizontal="right"/>
    </xf>
    <xf numFmtId="0" fontId="10" fillId="0" borderId="1"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5" fillId="3" borderId="10" xfId="0" applyFont="1" applyFill="1" applyBorder="1" applyAlignment="1">
      <alignment horizontal="left"/>
    </xf>
    <xf numFmtId="0" fontId="5" fillId="3" borderId="8" xfId="0" applyFont="1" applyFill="1" applyBorder="1" applyAlignment="1">
      <alignment horizontal="left"/>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3" fillId="0" borderId="1" xfId="0" applyFont="1" applyBorder="1" applyAlignment="1">
      <alignment horizontal="left" vertical="center"/>
    </xf>
    <xf numFmtId="0" fontId="25" fillId="0" borderId="1" xfId="0" applyFont="1" applyBorder="1" applyAlignment="1">
      <alignment horizontal="left" vertical="center" wrapText="1"/>
    </xf>
    <xf numFmtId="0" fontId="3" fillId="0" borderId="10" xfId="0" applyFont="1" applyBorder="1"/>
    <xf numFmtId="0" fontId="3" fillId="0" borderId="9" xfId="0" applyFont="1" applyBorder="1"/>
    <xf numFmtId="0" fontId="3" fillId="0" borderId="8" xfId="0" applyFont="1" applyBorder="1"/>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1" fillId="5" borderId="10" xfId="0" applyFont="1" applyFill="1" applyBorder="1" applyAlignment="1">
      <alignment vertical="center" wrapText="1"/>
    </xf>
    <xf numFmtId="0" fontId="21" fillId="5" borderId="9" xfId="0" applyFont="1" applyFill="1" applyBorder="1" applyAlignment="1">
      <alignment vertical="center" wrapText="1"/>
    </xf>
    <xf numFmtId="0" fontId="21" fillId="5" borderId="8" xfId="0" applyFont="1" applyFill="1" applyBorder="1" applyAlignment="1">
      <alignment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3" fontId="34" fillId="0" borderId="1" xfId="0" applyNumberFormat="1" applyFont="1" applyBorder="1" applyAlignment="1">
      <alignment horizontal="left" wrapText="1"/>
    </xf>
    <xf numFmtId="3" fontId="34" fillId="0" borderId="1" xfId="0" applyNumberFormat="1" applyFont="1" applyBorder="1" applyAlignment="1">
      <alignment horizontal="left"/>
    </xf>
    <xf numFmtId="0" fontId="21" fillId="5" borderId="4" xfId="0" applyFont="1" applyFill="1" applyBorder="1" applyAlignment="1">
      <alignment horizontal="left" vertical="center" wrapText="1"/>
    </xf>
    <xf numFmtId="0" fontId="21" fillId="5" borderId="3" xfId="0" applyFont="1" applyFill="1" applyBorder="1" applyAlignment="1">
      <alignment horizontal="left" vertical="center" wrapText="1"/>
    </xf>
  </cellXfs>
  <cellStyles count="5">
    <cellStyle name="Comma" xfId="1" builtinId="3"/>
    <cellStyle name="Currency" xfId="2" builtinId="4"/>
    <cellStyle name="Hyperlink" xfId="4" builtinId="8"/>
    <cellStyle name="Normal" xfId="0" builtinId="0"/>
    <cellStyle name="Percent" xfId="3" builtinId="5"/>
  </cellStyles>
  <dxfs count="1">
    <dxf>
      <font>
        <color rgb="FF9C5700"/>
      </font>
      <fill>
        <patternFill>
          <bgColor rgb="FFFFEB9C"/>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ilsagfiles.org/SAG_files/Evaluation_Documents/TRC_Reports/DCEO/Department_of_Commerce_Cost_Effectiveness_Report_EPY7-GPY4_Final_Report.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S60"/>
  <sheetViews>
    <sheetView showGridLines="0" tabSelected="1" zoomScaleNormal="100" workbookViewId="0"/>
  </sheetViews>
  <sheetFormatPr defaultColWidth="9.1640625" defaultRowHeight="14" x14ac:dyDescent="0.3"/>
  <cols>
    <col min="1" max="1" width="2.6640625" style="1" customWidth="1"/>
    <col min="2" max="2" width="84.6640625" style="1" customWidth="1"/>
    <col min="3" max="3" width="18.6640625" style="1" customWidth="1"/>
    <col min="4" max="4" width="17" style="1" customWidth="1"/>
    <col min="5" max="5" width="16" style="1" customWidth="1"/>
    <col min="6" max="6" width="15.1640625" style="1" customWidth="1"/>
    <col min="7" max="7" width="19.1640625" style="1" customWidth="1"/>
    <col min="8" max="8" width="14.1640625" style="1" customWidth="1"/>
    <col min="9" max="9" width="19" style="1" customWidth="1"/>
    <col min="10" max="10" width="19.6640625" style="1" customWidth="1"/>
    <col min="11" max="11" width="17" style="1" customWidth="1"/>
    <col min="12" max="13" width="13.6640625" style="1" customWidth="1"/>
    <col min="14" max="15" width="9.1640625" style="1"/>
    <col min="16" max="16" width="15.1640625" style="1" customWidth="1"/>
    <col min="17" max="16384" width="9.1640625" style="1"/>
  </cols>
  <sheetData>
    <row r="1" spans="2:13" customFormat="1" x14ac:dyDescent="0.3">
      <c r="B1" s="27" t="s">
        <v>0</v>
      </c>
      <c r="C1" s="27"/>
    </row>
    <row r="2" spans="2:13" customFormat="1" x14ac:dyDescent="0.3">
      <c r="B2" s="27" t="s">
        <v>1</v>
      </c>
      <c r="C2" s="27"/>
    </row>
    <row r="3" spans="2:13" customFormat="1" ht="14.5" x14ac:dyDescent="0.35">
      <c r="B3" s="28" t="s">
        <v>204</v>
      </c>
      <c r="C3" s="27"/>
    </row>
    <row r="4" spans="2:13" customFormat="1" x14ac:dyDescent="0.3">
      <c r="B4" s="27"/>
      <c r="C4" s="27"/>
    </row>
    <row r="5" spans="2:13" customFormat="1" ht="23" customHeight="1" x14ac:dyDescent="0.3">
      <c r="B5" s="214" t="s">
        <v>2</v>
      </c>
      <c r="C5" s="215"/>
      <c r="D5" s="215"/>
      <c r="E5" s="215"/>
      <c r="F5" s="215"/>
      <c r="G5" s="215"/>
      <c r="H5" s="215"/>
      <c r="I5" s="215"/>
      <c r="J5" s="215"/>
      <c r="K5" s="215"/>
      <c r="L5" s="215"/>
      <c r="M5" s="216"/>
    </row>
    <row r="6" spans="2:13" customFormat="1" ht="33" customHeight="1" x14ac:dyDescent="0.3">
      <c r="B6" s="217"/>
      <c r="C6" s="218"/>
      <c r="D6" s="218"/>
      <c r="E6" s="218"/>
      <c r="F6" s="218"/>
      <c r="G6" s="218"/>
      <c r="H6" s="218"/>
      <c r="I6" s="218"/>
      <c r="J6" s="218"/>
      <c r="K6" s="218"/>
      <c r="L6" s="218"/>
      <c r="M6" s="219"/>
    </row>
    <row r="7" spans="2:13" customFormat="1" ht="14.5" x14ac:dyDescent="0.35">
      <c r="B7" s="118"/>
      <c r="C7" s="119"/>
      <c r="D7" s="120"/>
      <c r="E7" s="120"/>
      <c r="F7" s="120"/>
      <c r="G7" s="120"/>
      <c r="H7" s="120"/>
      <c r="I7" s="120"/>
      <c r="J7" s="120"/>
      <c r="K7" s="120"/>
      <c r="L7" s="120"/>
      <c r="M7" s="120"/>
    </row>
    <row r="8" spans="2:13" customFormat="1" ht="14" customHeight="1" x14ac:dyDescent="0.3">
      <c r="B8" s="220" t="s">
        <v>3</v>
      </c>
      <c r="C8" s="220"/>
      <c r="D8" s="220"/>
      <c r="E8" s="220"/>
      <c r="F8" s="220"/>
      <c r="G8" s="220"/>
      <c r="H8" s="220"/>
      <c r="I8" s="220"/>
      <c r="J8" s="220"/>
      <c r="K8" s="220"/>
      <c r="L8" s="220"/>
      <c r="M8" s="220"/>
    </row>
    <row r="9" spans="2:13" customFormat="1" x14ac:dyDescent="0.3">
      <c r="B9" s="220"/>
      <c r="C9" s="220"/>
      <c r="D9" s="220"/>
      <c r="E9" s="220"/>
      <c r="F9" s="220"/>
      <c r="G9" s="220"/>
      <c r="H9" s="220"/>
      <c r="I9" s="220"/>
      <c r="J9" s="220"/>
      <c r="K9" s="220"/>
      <c r="L9" s="220"/>
      <c r="M9" s="220"/>
    </row>
    <row r="10" spans="2:13" customFormat="1" x14ac:dyDescent="0.3">
      <c r="B10" s="220"/>
      <c r="C10" s="220"/>
      <c r="D10" s="220"/>
      <c r="E10" s="220"/>
      <c r="F10" s="220"/>
      <c r="G10" s="220"/>
      <c r="H10" s="220"/>
      <c r="I10" s="220"/>
      <c r="J10" s="220"/>
      <c r="K10" s="220"/>
      <c r="L10" s="220"/>
      <c r="M10" s="220"/>
    </row>
    <row r="11" spans="2:13" customFormat="1" x14ac:dyDescent="0.3">
      <c r="B11" s="220"/>
      <c r="C11" s="220"/>
      <c r="D11" s="220"/>
      <c r="E11" s="220"/>
      <c r="F11" s="220"/>
      <c r="G11" s="220"/>
      <c r="H11" s="220"/>
      <c r="I11" s="220"/>
      <c r="J11" s="220"/>
      <c r="K11" s="220"/>
      <c r="L11" s="220"/>
      <c r="M11" s="220"/>
    </row>
    <row r="12" spans="2:13" customFormat="1" x14ac:dyDescent="0.3">
      <c r="B12" s="220"/>
      <c r="C12" s="220"/>
      <c r="D12" s="220"/>
      <c r="E12" s="220"/>
      <c r="F12" s="220"/>
      <c r="G12" s="220"/>
      <c r="H12" s="220"/>
      <c r="I12" s="220"/>
      <c r="J12" s="220"/>
      <c r="K12" s="220"/>
      <c r="L12" s="220"/>
      <c r="M12" s="220"/>
    </row>
    <row r="13" spans="2:13" customFormat="1" x14ac:dyDescent="0.3">
      <c r="B13" s="220"/>
      <c r="C13" s="220"/>
      <c r="D13" s="220"/>
      <c r="E13" s="220"/>
      <c r="F13" s="220"/>
      <c r="G13" s="220"/>
      <c r="H13" s="220"/>
      <c r="I13" s="220"/>
      <c r="J13" s="220"/>
      <c r="K13" s="220"/>
      <c r="L13" s="220"/>
      <c r="M13" s="220"/>
    </row>
    <row r="14" spans="2:13" customFormat="1" x14ac:dyDescent="0.3">
      <c r="B14" s="220"/>
      <c r="C14" s="220"/>
      <c r="D14" s="220"/>
      <c r="E14" s="220"/>
      <c r="F14" s="220"/>
      <c r="G14" s="220"/>
      <c r="H14" s="220"/>
      <c r="I14" s="220"/>
      <c r="J14" s="220"/>
      <c r="K14" s="220"/>
      <c r="L14" s="220"/>
      <c r="M14" s="220"/>
    </row>
    <row r="15" spans="2:13" customFormat="1" x14ac:dyDescent="0.3">
      <c r="B15" s="220"/>
      <c r="C15" s="220"/>
      <c r="D15" s="220"/>
      <c r="E15" s="220"/>
      <c r="F15" s="220"/>
      <c r="G15" s="220"/>
      <c r="H15" s="220"/>
      <c r="I15" s="220"/>
      <c r="J15" s="220"/>
      <c r="K15" s="220"/>
      <c r="L15" s="220"/>
      <c r="M15" s="220"/>
    </row>
    <row r="16" spans="2:13" customFormat="1" x14ac:dyDescent="0.3">
      <c r="B16" s="220"/>
      <c r="C16" s="220"/>
      <c r="D16" s="220"/>
      <c r="E16" s="220"/>
      <c r="F16" s="220"/>
      <c r="G16" s="220"/>
      <c r="H16" s="220"/>
      <c r="I16" s="220"/>
      <c r="J16" s="220"/>
      <c r="K16" s="220"/>
      <c r="L16" s="220"/>
      <c r="M16" s="220"/>
    </row>
    <row r="17" spans="2:16" customFormat="1" x14ac:dyDescent="0.3">
      <c r="B17" s="121"/>
      <c r="C17" s="121"/>
      <c r="D17" s="121"/>
      <c r="E17" s="121"/>
      <c r="F17" s="121"/>
      <c r="G17" s="121"/>
      <c r="H17" s="121"/>
      <c r="I17" s="121"/>
      <c r="J17" s="121"/>
      <c r="K17" s="121"/>
      <c r="L17" s="121"/>
      <c r="M17" s="121"/>
    </row>
    <row r="18" spans="2:16" customFormat="1" x14ac:dyDescent="0.3">
      <c r="B18" s="26" t="s">
        <v>205</v>
      </c>
      <c r="C18" s="121"/>
      <c r="D18" s="121"/>
      <c r="E18" s="121"/>
      <c r="F18" s="121"/>
      <c r="G18" s="121"/>
      <c r="H18" s="121"/>
      <c r="I18" s="121"/>
      <c r="J18" s="121"/>
      <c r="K18" s="121"/>
      <c r="L18" s="121"/>
      <c r="M18" s="121"/>
    </row>
    <row r="19" spans="2:16" customFormat="1" ht="50" x14ac:dyDescent="0.3">
      <c r="B19" s="122" t="s">
        <v>4</v>
      </c>
      <c r="C19" s="122" t="s">
        <v>5</v>
      </c>
      <c r="D19" s="122" t="s">
        <v>219</v>
      </c>
      <c r="E19" s="122" t="s">
        <v>6</v>
      </c>
      <c r="F19" s="122" t="s">
        <v>7</v>
      </c>
      <c r="G19" s="122" t="s">
        <v>8</v>
      </c>
      <c r="H19" s="122" t="s">
        <v>9</v>
      </c>
      <c r="I19" s="122" t="s">
        <v>10</v>
      </c>
      <c r="J19" s="122" t="s">
        <v>11</v>
      </c>
      <c r="K19" s="122" t="s">
        <v>220</v>
      </c>
      <c r="L19" s="122" t="s">
        <v>221</v>
      </c>
      <c r="M19" s="122" t="s">
        <v>12</v>
      </c>
    </row>
    <row r="20" spans="2:16" s="24" customFormat="1" ht="12.5" x14ac:dyDescent="0.25">
      <c r="B20" s="123" t="s">
        <v>13</v>
      </c>
      <c r="C20" s="124"/>
      <c r="D20" s="124"/>
      <c r="E20" s="124"/>
      <c r="F20" s="124"/>
      <c r="G20" s="124"/>
      <c r="H20" s="124"/>
      <c r="I20" s="124"/>
      <c r="J20" s="124"/>
      <c r="K20" s="124"/>
      <c r="L20" s="124"/>
      <c r="M20" s="125"/>
    </row>
    <row r="21" spans="2:16" x14ac:dyDescent="0.3">
      <c r="B21" s="15" t="s">
        <v>14</v>
      </c>
      <c r="C21" s="14">
        <v>241776.48</v>
      </c>
      <c r="D21" s="23">
        <v>637568.08652814641</v>
      </c>
      <c r="E21" s="23">
        <v>697177.88805138133</v>
      </c>
      <c r="F21" s="23">
        <v>711000</v>
      </c>
      <c r="G21" s="22">
        <f>C21/F21</f>
        <v>0.34005130801687766</v>
      </c>
      <c r="H21" s="192">
        <f>SUM(I21:J21)</f>
        <v>137880.66</v>
      </c>
      <c r="I21" s="192">
        <v>75853</v>
      </c>
      <c r="J21" s="192">
        <v>62027.66</v>
      </c>
      <c r="K21" s="9">
        <v>833732.75</v>
      </c>
      <c r="L21" s="9">
        <v>932729.31</v>
      </c>
      <c r="M21" s="8">
        <f>H21/L21</f>
        <v>0.14782494612504457</v>
      </c>
    </row>
    <row r="22" spans="2:16" x14ac:dyDescent="0.3">
      <c r="B22" s="15" t="s">
        <v>15</v>
      </c>
      <c r="C22" s="14">
        <v>54196.55</v>
      </c>
      <c r="D22" s="23">
        <v>169135.40338180523</v>
      </c>
      <c r="E22" s="23">
        <v>176796.86931414137</v>
      </c>
      <c r="F22" s="23">
        <v>170000</v>
      </c>
      <c r="G22" s="22">
        <f>C22/F22</f>
        <v>0.31880323529411764</v>
      </c>
      <c r="H22" s="192">
        <f t="shared" ref="H22:H23" si="0">SUM(I22:J22)</f>
        <v>67467.39</v>
      </c>
      <c r="I22" s="192">
        <v>15010</v>
      </c>
      <c r="J22" s="192">
        <v>52457.39</v>
      </c>
      <c r="K22" s="9">
        <v>328946</v>
      </c>
      <c r="L22" s="9">
        <v>324526.44</v>
      </c>
      <c r="M22" s="8">
        <f>H22/L22</f>
        <v>0.20789489448070855</v>
      </c>
    </row>
    <row r="23" spans="2:16" x14ac:dyDescent="0.3">
      <c r="B23" s="15" t="s">
        <v>16</v>
      </c>
      <c r="C23" s="14">
        <v>60910.8</v>
      </c>
      <c r="D23" s="23">
        <v>48311.14389670793</v>
      </c>
      <c r="E23" s="23">
        <v>42234.009792007026</v>
      </c>
      <c r="F23" s="23">
        <v>80000</v>
      </c>
      <c r="G23" s="22">
        <f>C23/F23</f>
        <v>0.76138500000000009</v>
      </c>
      <c r="H23" s="192">
        <f t="shared" si="0"/>
        <v>217413.18</v>
      </c>
      <c r="I23" s="192">
        <v>155693.54</v>
      </c>
      <c r="J23" s="192">
        <v>61719.64</v>
      </c>
      <c r="K23" s="9">
        <v>344690.2</v>
      </c>
      <c r="L23" s="9">
        <v>316020.75</v>
      </c>
      <c r="M23" s="8">
        <f>H23/L23</f>
        <v>0.68797121707989106</v>
      </c>
    </row>
    <row r="24" spans="2:16" x14ac:dyDescent="0.3">
      <c r="B24" s="127" t="s">
        <v>17</v>
      </c>
      <c r="C24" s="128">
        <f>SUM(C21:C23)</f>
        <v>356883.83</v>
      </c>
      <c r="D24" s="129">
        <f>SUM(D21:D23)</f>
        <v>855014.63380665949</v>
      </c>
      <c r="E24" s="130">
        <f>SUM(E21:E23)</f>
        <v>916208.76715752971</v>
      </c>
      <c r="F24" s="130">
        <f>SUM(F21:F23)</f>
        <v>961000</v>
      </c>
      <c r="G24" s="131">
        <f>C24/F24</f>
        <v>0.37136714880332988</v>
      </c>
      <c r="H24" s="132">
        <f>SUM(H21:H23)</f>
        <v>422761.23</v>
      </c>
      <c r="I24" s="132">
        <f>SUM(I21:I23)</f>
        <v>246556.54</v>
      </c>
      <c r="J24" s="132">
        <f>SUM(J21:J23)</f>
        <v>176204.69</v>
      </c>
      <c r="K24" s="132">
        <f t="shared" ref="K24:L24" si="1">SUM(K21:K23)</f>
        <v>1507368.95</v>
      </c>
      <c r="L24" s="132">
        <f t="shared" si="1"/>
        <v>1573276.5</v>
      </c>
      <c r="M24" s="131">
        <f>H24/L24</f>
        <v>0.26871387832971505</v>
      </c>
    </row>
    <row r="25" spans="2:16" x14ac:dyDescent="0.3">
      <c r="B25" s="133" t="s">
        <v>18</v>
      </c>
      <c r="C25" s="134">
        <f>SUM(C21:C22)</f>
        <v>295973.03000000003</v>
      </c>
      <c r="D25" s="134">
        <f t="shared" ref="D25:F25" si="2">SUM(D21:D22)</f>
        <v>806703.48990995158</v>
      </c>
      <c r="E25" s="134">
        <f t="shared" si="2"/>
        <v>873974.75736552267</v>
      </c>
      <c r="F25" s="134">
        <f t="shared" si="2"/>
        <v>881000</v>
      </c>
      <c r="G25" s="137">
        <f t="shared" ref="G25:G26" si="3">C25/F25</f>
        <v>0.33595122587968224</v>
      </c>
      <c r="H25" s="138">
        <f>H21+H22</f>
        <v>205348.05</v>
      </c>
      <c r="I25" s="138">
        <f>SUM(I21:I22)</f>
        <v>90863</v>
      </c>
      <c r="J25" s="138">
        <f>SUM(J21:J22)</f>
        <v>114485.05</v>
      </c>
      <c r="K25" s="138">
        <f t="shared" ref="K25:L25" si="4">SUM(K21:K22)</f>
        <v>1162678.75</v>
      </c>
      <c r="L25" s="138">
        <f t="shared" si="4"/>
        <v>1257255.75</v>
      </c>
      <c r="M25" s="137">
        <f>H25/L25</f>
        <v>0.16333037251967231</v>
      </c>
      <c r="O25" s="2"/>
      <c r="P25" s="2"/>
    </row>
    <row r="26" spans="2:16" x14ac:dyDescent="0.3">
      <c r="B26" s="133" t="s">
        <v>19</v>
      </c>
      <c r="C26" s="134">
        <f>C23</f>
        <v>60910.8</v>
      </c>
      <c r="D26" s="135">
        <f>D23</f>
        <v>48311.14389670793</v>
      </c>
      <c r="E26" s="136">
        <f>E23</f>
        <v>42234.009792007026</v>
      </c>
      <c r="F26" s="136">
        <f>F23</f>
        <v>80000</v>
      </c>
      <c r="G26" s="137">
        <f t="shared" si="3"/>
        <v>0.76138500000000009</v>
      </c>
      <c r="H26" s="138">
        <f>H23</f>
        <v>217413.18</v>
      </c>
      <c r="I26" s="138">
        <f>I23</f>
        <v>155693.54</v>
      </c>
      <c r="J26" s="138">
        <f>J23</f>
        <v>61719.64</v>
      </c>
      <c r="K26" s="138">
        <f t="shared" ref="K26:L26" si="5">K23</f>
        <v>344690.2</v>
      </c>
      <c r="L26" s="138">
        <f t="shared" si="5"/>
        <v>316020.75</v>
      </c>
      <c r="M26" s="137">
        <f t="shared" ref="M26:M40" si="6">H26/L26</f>
        <v>0.68797121707989106</v>
      </c>
      <c r="O26" s="2"/>
      <c r="P26" s="2"/>
    </row>
    <row r="27" spans="2:16" x14ac:dyDescent="0.3">
      <c r="B27" s="123" t="s">
        <v>20</v>
      </c>
      <c r="C27" s="124"/>
      <c r="D27" s="139"/>
      <c r="E27" s="139"/>
      <c r="F27" s="139"/>
      <c r="G27" s="124"/>
      <c r="H27" s="124"/>
      <c r="I27" s="140"/>
      <c r="J27" s="141"/>
      <c r="K27" s="142"/>
      <c r="L27" s="124"/>
      <c r="M27" s="125"/>
      <c r="N27" s="21"/>
      <c r="O27" s="2"/>
      <c r="P27" s="2"/>
    </row>
    <row r="28" spans="2:16" x14ac:dyDescent="0.3">
      <c r="B28" s="15" t="s">
        <v>21</v>
      </c>
      <c r="C28" s="14">
        <v>58016.71</v>
      </c>
      <c r="D28" s="23">
        <v>460545.87646073016</v>
      </c>
      <c r="E28" s="20">
        <v>487208.19199530652</v>
      </c>
      <c r="F28" s="20">
        <v>270487.13</v>
      </c>
      <c r="G28" s="19">
        <f t="shared" ref="G28:G30" si="7">C28/F28</f>
        <v>0.21448972452034962</v>
      </c>
      <c r="H28" s="192">
        <f t="shared" ref="H28:H29" si="8">SUM(I28:J28)</f>
        <v>106780.45</v>
      </c>
      <c r="I28" s="10">
        <v>63860.34</v>
      </c>
      <c r="J28" s="10">
        <v>42920.11</v>
      </c>
      <c r="K28" s="9">
        <v>895919.5</v>
      </c>
      <c r="L28" s="9">
        <v>460032.23</v>
      </c>
      <c r="M28" s="8">
        <f>H28/L28</f>
        <v>0.23211514984504455</v>
      </c>
      <c r="O28" s="2"/>
      <c r="P28" s="2"/>
    </row>
    <row r="29" spans="2:16" x14ac:dyDescent="0.3">
      <c r="B29" s="15" t="s">
        <v>22</v>
      </c>
      <c r="C29" s="14">
        <v>0</v>
      </c>
      <c r="D29" s="143">
        <v>82117.93734065094</v>
      </c>
      <c r="E29" s="20">
        <v>84096.109687844772</v>
      </c>
      <c r="F29" s="20">
        <v>14950</v>
      </c>
      <c r="G29" s="19">
        <f>C29/F29</f>
        <v>0</v>
      </c>
      <c r="H29" s="192">
        <f t="shared" si="8"/>
        <v>11622.39</v>
      </c>
      <c r="I29" s="10">
        <v>0</v>
      </c>
      <c r="J29" s="10">
        <v>11622.39</v>
      </c>
      <c r="K29" s="9">
        <v>172795</v>
      </c>
      <c r="L29" s="9">
        <v>70317.919999999998</v>
      </c>
      <c r="M29" s="8">
        <f>H29/L29</f>
        <v>0.16528347254867606</v>
      </c>
      <c r="O29" s="7"/>
      <c r="P29" s="7"/>
    </row>
    <row r="30" spans="2:16" x14ac:dyDescent="0.3">
      <c r="B30" s="127" t="s">
        <v>23</v>
      </c>
      <c r="C30" s="129">
        <f>SUM(C28:C29)</f>
        <v>58016.71</v>
      </c>
      <c r="D30" s="129">
        <f>SUM(D28:D29)</f>
        <v>542663.81380138104</v>
      </c>
      <c r="E30" s="144">
        <f>SUM(E28+E29)</f>
        <v>571304.30168315128</v>
      </c>
      <c r="F30" s="144">
        <f>SUM(F28:F29)</f>
        <v>285437.13</v>
      </c>
      <c r="G30" s="145">
        <f t="shared" si="7"/>
        <v>0.20325565212906954</v>
      </c>
      <c r="H30" s="132">
        <f>SUM(H28:H29)</f>
        <v>118402.84</v>
      </c>
      <c r="I30" s="132">
        <f>SUM(I28:I29)</f>
        <v>63860.34</v>
      </c>
      <c r="J30" s="132">
        <f>SUM(J28:J29)</f>
        <v>54542.5</v>
      </c>
      <c r="K30" s="132">
        <f t="shared" ref="K30:L30" si="9">SUM(K28:K29)</f>
        <v>1068714.5</v>
      </c>
      <c r="L30" s="132">
        <f t="shared" si="9"/>
        <v>530350.15</v>
      </c>
      <c r="M30" s="131">
        <f>H30/L30</f>
        <v>0.22325408977446315</v>
      </c>
      <c r="O30" s="7"/>
      <c r="P30" s="7"/>
    </row>
    <row r="31" spans="2:16" x14ac:dyDescent="0.3">
      <c r="B31" s="123" t="s">
        <v>24</v>
      </c>
      <c r="C31" s="146"/>
      <c r="D31" s="146"/>
      <c r="E31" s="146"/>
      <c r="F31" s="146"/>
      <c r="G31" s="146"/>
      <c r="H31" s="146"/>
      <c r="I31" s="147"/>
      <c r="J31" s="148"/>
      <c r="K31" s="146"/>
      <c r="L31" s="146"/>
      <c r="M31" s="149"/>
      <c r="O31" s="2"/>
      <c r="P31" s="2"/>
    </row>
    <row r="32" spans="2:16" x14ac:dyDescent="0.3">
      <c r="B32" s="15" t="s">
        <v>25</v>
      </c>
      <c r="C32" s="14">
        <v>0</v>
      </c>
      <c r="D32" s="14"/>
      <c r="E32" s="14"/>
      <c r="F32" s="14">
        <v>0</v>
      </c>
      <c r="G32" s="10" t="s">
        <v>26</v>
      </c>
      <c r="H32" s="192">
        <f t="shared" ref="H32:H34" si="10">SUM(I32:J32)</f>
        <v>6717.74</v>
      </c>
      <c r="I32" s="150">
        <v>0</v>
      </c>
      <c r="J32" s="150">
        <v>6717.74</v>
      </c>
      <c r="K32" s="10" t="s">
        <v>26</v>
      </c>
      <c r="L32" s="10">
        <v>27149.93</v>
      </c>
      <c r="M32" s="8" t="s">
        <v>26</v>
      </c>
      <c r="O32" s="2"/>
      <c r="P32" s="2"/>
    </row>
    <row r="33" spans="2:19" x14ac:dyDescent="0.3">
      <c r="B33" s="15" t="s">
        <v>27</v>
      </c>
      <c r="C33" s="10" t="s">
        <v>26</v>
      </c>
      <c r="D33" s="14"/>
      <c r="E33" s="14"/>
      <c r="F33" s="10" t="s">
        <v>26</v>
      </c>
      <c r="G33" s="10" t="s">
        <v>26</v>
      </c>
      <c r="H33" s="126">
        <f t="shared" si="10"/>
        <v>0</v>
      </c>
      <c r="I33" s="10" t="s">
        <v>26</v>
      </c>
      <c r="J33" s="10" t="s">
        <v>26</v>
      </c>
      <c r="K33" s="10" t="s">
        <v>26</v>
      </c>
      <c r="L33" s="10" t="s">
        <v>26</v>
      </c>
      <c r="M33" s="8" t="s">
        <v>26</v>
      </c>
      <c r="O33" s="2"/>
      <c r="P33" s="2"/>
    </row>
    <row r="34" spans="2:19" x14ac:dyDescent="0.3">
      <c r="B34" s="15" t="s">
        <v>28</v>
      </c>
      <c r="C34" s="14">
        <v>10878.59</v>
      </c>
      <c r="D34" s="14"/>
      <c r="E34" s="14"/>
      <c r="F34" s="14">
        <v>96724.36</v>
      </c>
      <c r="G34" s="10" t="s">
        <v>26</v>
      </c>
      <c r="H34" s="192">
        <f t="shared" si="10"/>
        <v>59329.270000000004</v>
      </c>
      <c r="I34" s="150">
        <v>23274.15</v>
      </c>
      <c r="J34" s="150">
        <v>36055.120000000003</v>
      </c>
      <c r="K34" s="10" t="s">
        <v>26</v>
      </c>
      <c r="L34" s="10">
        <v>412939.32</v>
      </c>
      <c r="M34" s="8" t="s">
        <v>26</v>
      </c>
      <c r="O34" s="2"/>
      <c r="P34" s="2"/>
    </row>
    <row r="35" spans="2:19" x14ac:dyDescent="0.3">
      <c r="B35" s="133" t="s">
        <v>29</v>
      </c>
      <c r="C35" s="134">
        <f>SUM(C32:C34)</f>
        <v>10878.59</v>
      </c>
      <c r="D35" s="135">
        <v>68425.567594990498</v>
      </c>
      <c r="E35" s="135">
        <v>72915.137317226632</v>
      </c>
      <c r="F35" s="135">
        <f>SUM(F32:F34)</f>
        <v>96724.36</v>
      </c>
      <c r="G35" s="137">
        <f>C35/F35</f>
        <v>0.11247001272481927</v>
      </c>
      <c r="H35" s="138">
        <f>SUM(H32:H34)</f>
        <v>66047.010000000009</v>
      </c>
      <c r="I35" s="138">
        <f>SUM(I32:I34)</f>
        <v>23274.15</v>
      </c>
      <c r="J35" s="138">
        <f>SUM(J32:J34)</f>
        <v>42772.86</v>
      </c>
      <c r="K35" s="138">
        <v>399313</v>
      </c>
      <c r="L35" s="138">
        <f>SUM(L32:L34)</f>
        <v>440089.25</v>
      </c>
      <c r="M35" s="137">
        <f>H35/L35</f>
        <v>0.15007639927582872</v>
      </c>
      <c r="O35" s="17"/>
      <c r="P35" s="17"/>
      <c r="Q35" s="18"/>
    </row>
    <row r="36" spans="2:19" x14ac:dyDescent="0.3">
      <c r="B36" s="15" t="s">
        <v>30</v>
      </c>
      <c r="C36" s="14">
        <v>0</v>
      </c>
      <c r="D36" s="14"/>
      <c r="E36" s="14"/>
      <c r="F36" s="14">
        <v>0</v>
      </c>
      <c r="G36" s="10" t="s">
        <v>26</v>
      </c>
      <c r="H36" s="192">
        <f t="shared" ref="H36:H39" si="11">SUM(I36:J36)</f>
        <v>128.69</v>
      </c>
      <c r="I36" s="150">
        <v>0</v>
      </c>
      <c r="J36" s="150">
        <v>128.69</v>
      </c>
      <c r="K36" s="10" t="s">
        <v>26</v>
      </c>
      <c r="L36" s="10">
        <v>496.03</v>
      </c>
      <c r="M36" s="8" t="s">
        <v>26</v>
      </c>
      <c r="O36" s="17"/>
      <c r="P36" s="17"/>
      <c r="Q36" s="16"/>
    </row>
    <row r="37" spans="2:19" x14ac:dyDescent="0.3">
      <c r="B37" s="15" t="s">
        <v>31</v>
      </c>
      <c r="C37" s="10" t="s">
        <v>26</v>
      </c>
      <c r="D37" s="14"/>
      <c r="E37" s="14"/>
      <c r="F37" s="10" t="s">
        <v>26</v>
      </c>
      <c r="G37" s="10" t="s">
        <v>26</v>
      </c>
      <c r="H37" s="126">
        <f t="shared" si="11"/>
        <v>0</v>
      </c>
      <c r="I37" s="10" t="s">
        <v>26</v>
      </c>
      <c r="J37" s="10" t="s">
        <v>26</v>
      </c>
      <c r="K37" s="10" t="s">
        <v>26</v>
      </c>
      <c r="L37" s="10" t="s">
        <v>26</v>
      </c>
      <c r="M37" s="8" t="s">
        <v>26</v>
      </c>
      <c r="O37" s="7"/>
      <c r="P37" s="13"/>
    </row>
    <row r="38" spans="2:19" x14ac:dyDescent="0.3">
      <c r="B38" s="15" t="s">
        <v>32</v>
      </c>
      <c r="C38" s="14">
        <v>58880.29</v>
      </c>
      <c r="D38" s="14"/>
      <c r="E38" s="14"/>
      <c r="F38" s="14">
        <v>94971.999999999985</v>
      </c>
      <c r="G38" s="10" t="s">
        <v>26</v>
      </c>
      <c r="H38" s="192">
        <f t="shared" si="11"/>
        <v>208962.16000000003</v>
      </c>
      <c r="I38" s="150">
        <v>137105.58000000002</v>
      </c>
      <c r="J38" s="150">
        <v>71856.58</v>
      </c>
      <c r="K38" s="10" t="s">
        <v>26</v>
      </c>
      <c r="L38" s="10">
        <v>484609.35</v>
      </c>
      <c r="M38" s="8" t="s">
        <v>26</v>
      </c>
      <c r="O38" s="12"/>
      <c r="P38" s="7"/>
    </row>
    <row r="39" spans="2:19" x14ac:dyDescent="0.3">
      <c r="B39" s="15" t="s">
        <v>33</v>
      </c>
      <c r="C39" s="14">
        <v>0</v>
      </c>
      <c r="D39" s="14"/>
      <c r="E39" s="14"/>
      <c r="F39" s="14">
        <v>0</v>
      </c>
      <c r="G39" s="10" t="s">
        <v>26</v>
      </c>
      <c r="H39" s="192">
        <f t="shared" si="11"/>
        <v>0</v>
      </c>
      <c r="I39" s="150">
        <v>0</v>
      </c>
      <c r="J39" s="150">
        <v>0</v>
      </c>
      <c r="K39" s="10" t="s">
        <v>26</v>
      </c>
      <c r="L39" s="10">
        <v>0</v>
      </c>
      <c r="M39" s="8" t="s">
        <v>26</v>
      </c>
      <c r="O39" s="2"/>
      <c r="P39" s="2"/>
    </row>
    <row r="40" spans="2:19" x14ac:dyDescent="0.3">
      <c r="B40" s="133" t="s">
        <v>34</v>
      </c>
      <c r="C40" s="134">
        <f>SUM(C36:C39)</f>
        <v>58880.29</v>
      </c>
      <c r="D40" s="134">
        <v>35872.168641329532</v>
      </c>
      <c r="E40" s="134">
        <v>36950.06373674341</v>
      </c>
      <c r="F40" s="134">
        <f>SUM(F36:F39)</f>
        <v>94971.999999999985</v>
      </c>
      <c r="G40" s="137">
        <f>C40/F40</f>
        <v>0.61997525586488655</v>
      </c>
      <c r="H40" s="138">
        <f>SUM(H36:H39)</f>
        <v>209090.85000000003</v>
      </c>
      <c r="I40" s="138">
        <f>SUM(I36:I39)</f>
        <v>137105.58000000002</v>
      </c>
      <c r="J40" s="138">
        <f>SUM(J36:J39)</f>
        <v>71985.27</v>
      </c>
      <c r="K40" s="138">
        <v>374526</v>
      </c>
      <c r="L40" s="138">
        <f>SUM(L36:L39)</f>
        <v>485105.38</v>
      </c>
      <c r="M40" s="137">
        <f t="shared" si="6"/>
        <v>0.43102150299796721</v>
      </c>
      <c r="O40" s="2"/>
    </row>
    <row r="41" spans="2:19" x14ac:dyDescent="0.3">
      <c r="B41" s="127" t="s">
        <v>35</v>
      </c>
      <c r="C41" s="128">
        <f>C35+C40</f>
        <v>69758.880000000005</v>
      </c>
      <c r="D41" s="128">
        <f>D35+D40</f>
        <v>104297.73623632002</v>
      </c>
      <c r="E41" s="128">
        <f>E35+E40</f>
        <v>109865.20105397004</v>
      </c>
      <c r="F41" s="128">
        <f>SUM(F35,F40)</f>
        <v>191696.36</v>
      </c>
      <c r="G41" s="145">
        <f>C41/F41</f>
        <v>0.36390299742780724</v>
      </c>
      <c r="H41" s="132">
        <f>H35+H40</f>
        <v>275137.86000000004</v>
      </c>
      <c r="I41" s="132">
        <f>I35+I40</f>
        <v>160379.73000000001</v>
      </c>
      <c r="J41" s="132">
        <f>J35+J40</f>
        <v>114758.13</v>
      </c>
      <c r="K41" s="132">
        <f>K35+K40</f>
        <v>773839</v>
      </c>
      <c r="L41" s="132">
        <f>L35+L40</f>
        <v>925194.63</v>
      </c>
      <c r="M41" s="151">
        <f>H41/L41</f>
        <v>0.29738376237657155</v>
      </c>
      <c r="O41" s="2"/>
    </row>
    <row r="42" spans="2:19" x14ac:dyDescent="0.3">
      <c r="B42" s="123" t="s">
        <v>36</v>
      </c>
      <c r="C42" s="152"/>
      <c r="D42" s="124"/>
      <c r="E42" s="124"/>
      <c r="F42" s="124"/>
      <c r="G42" s="124"/>
      <c r="H42" s="124"/>
      <c r="I42" s="153"/>
      <c r="J42" s="141"/>
      <c r="K42" s="124"/>
      <c r="L42" s="124"/>
      <c r="M42" s="125"/>
      <c r="O42" s="2"/>
    </row>
    <row r="43" spans="2:19" x14ac:dyDescent="0.3">
      <c r="B43" s="154" t="s">
        <v>37</v>
      </c>
      <c r="C43" s="155"/>
      <c r="D43" s="156"/>
      <c r="E43" s="156"/>
      <c r="F43" s="156"/>
      <c r="G43" s="131"/>
      <c r="H43" s="132"/>
      <c r="I43" s="132"/>
      <c r="J43" s="132"/>
      <c r="K43" s="132"/>
      <c r="L43" s="132"/>
      <c r="M43" s="131"/>
      <c r="O43" s="7"/>
      <c r="P43" s="7"/>
    </row>
    <row r="44" spans="2:19" x14ac:dyDescent="0.3">
      <c r="B44" s="157" t="s">
        <v>38</v>
      </c>
      <c r="C44" s="158"/>
      <c r="D44" s="159"/>
      <c r="E44" s="159"/>
      <c r="F44" s="159"/>
      <c r="G44" s="160"/>
      <c r="H44" s="161"/>
      <c r="I44" s="161"/>
      <c r="J44" s="161"/>
      <c r="K44" s="161"/>
      <c r="L44" s="161"/>
      <c r="M44" s="160"/>
      <c r="O44" s="7"/>
      <c r="P44" s="7"/>
    </row>
    <row r="45" spans="2:19" x14ac:dyDescent="0.3">
      <c r="B45" s="11" t="s">
        <v>39</v>
      </c>
      <c r="C45" s="162">
        <v>0</v>
      </c>
      <c r="D45" s="23">
        <v>2612.9422542988364</v>
      </c>
      <c r="E45" s="23">
        <v>2633.3952482057598</v>
      </c>
      <c r="F45" s="14">
        <v>0</v>
      </c>
      <c r="G45" s="10" t="s">
        <v>26</v>
      </c>
      <c r="H45" s="126">
        <v>0</v>
      </c>
      <c r="I45" s="10" t="s">
        <v>26</v>
      </c>
      <c r="J45" s="10" t="s">
        <v>26</v>
      </c>
      <c r="K45" s="10" t="s">
        <v>26</v>
      </c>
      <c r="L45" s="10" t="s">
        <v>26</v>
      </c>
      <c r="M45" s="10" t="s">
        <v>26</v>
      </c>
      <c r="O45" s="2"/>
    </row>
    <row r="46" spans="2:19" x14ac:dyDescent="0.3">
      <c r="B46" s="154" t="s">
        <v>40</v>
      </c>
      <c r="C46" s="128">
        <f>SUM(C45:C45)</f>
        <v>0</v>
      </c>
      <c r="D46" s="128">
        <f t="shared" ref="D46:F46" si="12">SUM(D45:D45)</f>
        <v>2612.9422542988364</v>
      </c>
      <c r="E46" s="128">
        <f t="shared" si="12"/>
        <v>2633.3952482057598</v>
      </c>
      <c r="F46" s="128">
        <f t="shared" si="12"/>
        <v>0</v>
      </c>
      <c r="G46" s="145"/>
      <c r="H46" s="132">
        <f>SUM(H45:H45)</f>
        <v>0</v>
      </c>
      <c r="I46" s="132">
        <f>SUM(I45:I45)</f>
        <v>0</v>
      </c>
      <c r="J46" s="132">
        <f>SUM(J45:J45)</f>
        <v>0</v>
      </c>
      <c r="K46" s="132">
        <f>SUM(K45:K45)</f>
        <v>0</v>
      </c>
      <c r="L46" s="132">
        <f>SUM(L45:L45)</f>
        <v>0</v>
      </c>
      <c r="M46" s="131" t="s">
        <v>26</v>
      </c>
      <c r="O46" s="2"/>
    </row>
    <row r="47" spans="2:19" x14ac:dyDescent="0.3">
      <c r="B47" s="157" t="s">
        <v>41</v>
      </c>
      <c r="C47" s="158"/>
      <c r="D47" s="159"/>
      <c r="E47" s="159"/>
      <c r="F47" s="159"/>
      <c r="G47" s="160"/>
      <c r="H47" s="211">
        <f>SUM(I47:J47)</f>
        <v>45896.11</v>
      </c>
      <c r="I47" s="190">
        <v>0</v>
      </c>
      <c r="J47" s="190">
        <v>45896.11</v>
      </c>
      <c r="K47" s="190">
        <v>100000</v>
      </c>
      <c r="L47" s="190">
        <v>180867.6</v>
      </c>
      <c r="M47" s="160"/>
      <c r="N47" s="5"/>
      <c r="O47" s="5"/>
      <c r="P47" s="5"/>
      <c r="Q47" s="5"/>
      <c r="R47" s="5"/>
      <c r="S47" s="5"/>
    </row>
    <row r="48" spans="2:19" x14ac:dyDescent="0.3">
      <c r="B48" s="154" t="s">
        <v>42</v>
      </c>
      <c r="C48" s="163" t="s">
        <v>26</v>
      </c>
      <c r="D48" s="163" t="s">
        <v>26</v>
      </c>
      <c r="E48" s="163" t="s">
        <v>26</v>
      </c>
      <c r="F48" s="163" t="s">
        <v>26</v>
      </c>
      <c r="G48" s="163" t="s">
        <v>26</v>
      </c>
      <c r="H48" s="132">
        <f>SUM(H47:H47)</f>
        <v>45896.11</v>
      </c>
      <c r="I48" s="132">
        <f>SUM(I47:I47)</f>
        <v>0</v>
      </c>
      <c r="J48" s="132">
        <f>SUM(J47:J47)</f>
        <v>45896.11</v>
      </c>
      <c r="K48" s="132">
        <f>SUM(K47:K47)</f>
        <v>100000</v>
      </c>
      <c r="L48" s="132">
        <f>SUM(L47:L47)</f>
        <v>180867.6</v>
      </c>
      <c r="M48" s="131">
        <f>H48/L48</f>
        <v>0.25375528839880662</v>
      </c>
    </row>
    <row r="49" spans="2:13" customFormat="1" x14ac:dyDescent="0.3">
      <c r="B49" s="164" t="s">
        <v>43</v>
      </c>
      <c r="C49" s="165">
        <f>C24+C30+C41+C46</f>
        <v>484659.42000000004</v>
      </c>
      <c r="D49" s="165">
        <f>D24+D30+D41+D46</f>
        <v>1504589.1260986596</v>
      </c>
      <c r="E49" s="165">
        <f>E24+E30+E41+E46</f>
        <v>1600011.665142857</v>
      </c>
      <c r="F49" s="165">
        <f>F24+F30+F41+F46</f>
        <v>1438133.4899999998</v>
      </c>
      <c r="G49" s="166">
        <f>C49/F49</f>
        <v>0.33700586445560082</v>
      </c>
      <c r="H49" s="167">
        <f>H24+H30+H41+H46+H48</f>
        <v>862198.03999999992</v>
      </c>
      <c r="I49" s="167">
        <f t="shared" ref="I49:L49" si="13">I24+I30+I41+I46+I48</f>
        <v>470796.61</v>
      </c>
      <c r="J49" s="167">
        <f t="shared" si="13"/>
        <v>391401.43</v>
      </c>
      <c r="K49" s="167">
        <f t="shared" si="13"/>
        <v>3449922.45</v>
      </c>
      <c r="L49" s="167">
        <f t="shared" si="13"/>
        <v>3209688.88</v>
      </c>
      <c r="M49" s="166">
        <f>H49/L49</f>
        <v>0.26862355581329739</v>
      </c>
    </row>
    <row r="50" spans="2:13" customFormat="1" ht="14" customHeight="1" x14ac:dyDescent="0.3">
      <c r="B50" s="221" t="s">
        <v>44</v>
      </c>
      <c r="C50" s="222"/>
      <c r="D50" s="222"/>
      <c r="E50" s="222"/>
      <c r="F50" s="222"/>
      <c r="G50" s="222"/>
      <c r="H50" s="222"/>
      <c r="I50" s="222"/>
      <c r="J50" s="222"/>
      <c r="K50" s="222"/>
      <c r="L50" s="222"/>
      <c r="M50" s="223"/>
    </row>
    <row r="51" spans="2:13" customFormat="1" ht="14" customHeight="1" x14ac:dyDescent="0.3">
      <c r="B51" s="224" t="s">
        <v>45</v>
      </c>
      <c r="C51" s="225"/>
      <c r="D51" s="225"/>
      <c r="E51" s="225"/>
      <c r="F51" s="225"/>
      <c r="G51" s="225"/>
      <c r="H51" s="225"/>
      <c r="I51" s="225"/>
      <c r="J51" s="225"/>
      <c r="K51" s="225"/>
      <c r="L51" s="225"/>
      <c r="M51" s="226"/>
    </row>
    <row r="52" spans="2:13" customFormat="1" ht="14" customHeight="1" x14ac:dyDescent="0.3">
      <c r="B52" s="227" t="s">
        <v>46</v>
      </c>
      <c r="C52" s="228"/>
      <c r="D52" s="228"/>
      <c r="E52" s="228"/>
      <c r="F52" s="228"/>
      <c r="G52" s="228"/>
      <c r="H52" s="228"/>
      <c r="I52" s="228"/>
      <c r="J52" s="228"/>
      <c r="K52" s="228"/>
      <c r="L52" s="228"/>
      <c r="M52" s="229"/>
    </row>
    <row r="53" spans="2:13" customFormat="1" x14ac:dyDescent="0.3">
      <c r="B53" s="213" t="s">
        <v>47</v>
      </c>
      <c r="C53" s="213"/>
      <c r="D53" s="213"/>
      <c r="E53" s="213"/>
      <c r="F53" s="213"/>
      <c r="G53" s="213"/>
      <c r="H53" s="213"/>
      <c r="I53" s="213"/>
      <c r="J53" s="213"/>
      <c r="K53" s="213"/>
      <c r="L53" s="213"/>
      <c r="M53" s="213"/>
    </row>
    <row r="54" spans="2:13" customFormat="1" x14ac:dyDescent="0.3"/>
    <row r="55" spans="2:13" customFormat="1" x14ac:dyDescent="0.3">
      <c r="C55" s="4"/>
      <c r="D55" s="4"/>
      <c r="H55" s="4"/>
    </row>
    <row r="56" spans="2:13" x14ac:dyDescent="0.3">
      <c r="C56" s="2"/>
      <c r="D56" s="2"/>
      <c r="E56" s="3"/>
      <c r="H56" s="2"/>
    </row>
    <row r="57" spans="2:13" x14ac:dyDescent="0.3">
      <c r="C57" s="2"/>
      <c r="D57" s="2"/>
      <c r="H57" s="2"/>
    </row>
    <row r="58" spans="2:13" x14ac:dyDescent="0.3">
      <c r="D58" s="2"/>
      <c r="H58" s="2"/>
    </row>
    <row r="59" spans="2:13" x14ac:dyDescent="0.3">
      <c r="H59" s="2"/>
    </row>
    <row r="60" spans="2:13" x14ac:dyDescent="0.3">
      <c r="H60" s="2"/>
    </row>
  </sheetData>
  <mergeCells count="6">
    <mergeCell ref="B53:M53"/>
    <mergeCell ref="B5:M6"/>
    <mergeCell ref="B8:M16"/>
    <mergeCell ref="B50:M50"/>
    <mergeCell ref="B51:M51"/>
    <mergeCell ref="B52:M52"/>
  </mergeCells>
  <conditionalFormatting sqref="H47">
    <cfRule type="containsBlanks" dxfId="0" priority="1">
      <formula>LEN(TRIM(H47))=0</formula>
    </cfRule>
  </conditionalFormatting>
  <pageMargins left="0.25" right="0.25" top="0.75" bottom="0.75" header="0.3" footer="0.3"/>
  <pageSetup scale="45" orientation="landscape" r:id="rId1"/>
  <ignoredErrors>
    <ignoredError sqref="C25:F25 J25:L25" formulaRange="1"/>
    <ignoredError sqref="G24 G26 G30 G35:H35 G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H32"/>
  <sheetViews>
    <sheetView showGridLines="0" zoomScaleNormal="100" workbookViewId="0"/>
  </sheetViews>
  <sheetFormatPr defaultColWidth="8.6640625" defaultRowHeight="14" x14ac:dyDescent="0.3"/>
  <cols>
    <col min="1" max="1" width="3.1640625" customWidth="1"/>
    <col min="2" max="2" width="62.6640625" style="29" customWidth="1"/>
    <col min="3" max="3" width="30.1640625" style="29" customWidth="1"/>
    <col min="4" max="4" width="15" customWidth="1"/>
    <col min="5" max="5" width="31.1640625" customWidth="1"/>
    <col min="6" max="6" width="12.1640625" customWidth="1"/>
  </cols>
  <sheetData>
    <row r="1" spans="2:5" x14ac:dyDescent="0.3">
      <c r="B1" s="27" t="s">
        <v>0</v>
      </c>
    </row>
    <row r="2" spans="2:5" x14ac:dyDescent="0.3">
      <c r="B2" s="27" t="s">
        <v>48</v>
      </c>
    </row>
    <row r="3" spans="2:5" ht="14.5" x14ac:dyDescent="0.35">
      <c r="B3" s="28" t="str">
        <f>'1-NSG'!B3</f>
        <v>Q1 2024</v>
      </c>
    </row>
    <row r="4" spans="2:5" x14ac:dyDescent="0.3">
      <c r="B4" s="27"/>
    </row>
    <row r="5" spans="2:5" ht="22.25" customHeight="1" x14ac:dyDescent="0.3">
      <c r="B5" s="230" t="s">
        <v>49</v>
      </c>
      <c r="C5" s="231"/>
      <c r="D5" s="231"/>
      <c r="E5" s="232"/>
    </row>
    <row r="6" spans="2:5" ht="22.25" customHeight="1" x14ac:dyDescent="0.3">
      <c r="B6" s="233"/>
      <c r="C6" s="234"/>
      <c r="D6" s="234"/>
      <c r="E6" s="235"/>
    </row>
    <row r="7" spans="2:5" ht="22.25" customHeight="1" x14ac:dyDescent="0.3">
      <c r="B7" s="236"/>
      <c r="C7" s="237"/>
      <c r="D7" s="237"/>
      <c r="E7" s="238"/>
    </row>
    <row r="8" spans="2:5" ht="181.25" customHeight="1" x14ac:dyDescent="0.3">
      <c r="B8" s="239" t="s">
        <v>50</v>
      </c>
      <c r="C8" s="239"/>
      <c r="D8" s="239"/>
      <c r="E8" s="239"/>
    </row>
    <row r="9" spans="2:5" ht="20.25" customHeight="1" x14ac:dyDescent="0.3">
      <c r="B9" s="168"/>
      <c r="C9" s="168"/>
      <c r="D9" s="168"/>
      <c r="E9" s="168"/>
    </row>
    <row r="10" spans="2:5" ht="20.25" customHeight="1" x14ac:dyDescent="0.3">
      <c r="B10" s="43" t="s">
        <v>206</v>
      </c>
    </row>
    <row r="11" spans="2:5" ht="33" customHeight="1" x14ac:dyDescent="0.3">
      <c r="B11" s="42" t="s">
        <v>51</v>
      </c>
      <c r="C11" s="34" t="s">
        <v>216</v>
      </c>
    </row>
    <row r="12" spans="2:5" s="30" customFormat="1" ht="21" customHeight="1" x14ac:dyDescent="0.25">
      <c r="B12" s="240" t="s">
        <v>52</v>
      </c>
      <c r="C12" s="241"/>
    </row>
    <row r="13" spans="2:5" x14ac:dyDescent="0.3">
      <c r="B13" s="40" t="s">
        <v>53</v>
      </c>
      <c r="C13" s="169">
        <v>205348.05</v>
      </c>
      <c r="D13" s="170"/>
      <c r="E13" s="171"/>
    </row>
    <row r="14" spans="2:5" x14ac:dyDescent="0.3">
      <c r="B14" s="40" t="s">
        <v>54</v>
      </c>
      <c r="C14" s="169">
        <v>217413.18</v>
      </c>
      <c r="D14" s="172"/>
      <c r="E14" s="171"/>
    </row>
    <row r="15" spans="2:5" x14ac:dyDescent="0.3">
      <c r="B15" s="40" t="s">
        <v>20</v>
      </c>
      <c r="C15" s="169">
        <v>118402.84</v>
      </c>
      <c r="D15" s="172"/>
      <c r="E15" s="171"/>
    </row>
    <row r="16" spans="2:5" x14ac:dyDescent="0.3">
      <c r="B16" s="40" t="s">
        <v>24</v>
      </c>
      <c r="C16" s="169">
        <v>275137.86000000004</v>
      </c>
      <c r="D16" s="172"/>
      <c r="E16" s="171"/>
    </row>
    <row r="17" spans="2:8" x14ac:dyDescent="0.3">
      <c r="B17" s="41" t="s">
        <v>41</v>
      </c>
      <c r="C17" s="169">
        <v>45896.11</v>
      </c>
      <c r="D17" s="173"/>
      <c r="E17" s="171"/>
    </row>
    <row r="18" spans="2:8" x14ac:dyDescent="0.3">
      <c r="B18" s="40" t="s">
        <v>55</v>
      </c>
      <c r="C18" s="169"/>
      <c r="D18" s="173"/>
      <c r="E18" s="171"/>
    </row>
    <row r="19" spans="2:8" s="30" customFormat="1" ht="21.75" customHeight="1" x14ac:dyDescent="0.25">
      <c r="B19" s="174" t="s">
        <v>56</v>
      </c>
      <c r="C19" s="175">
        <f>SUM(C13:C18)</f>
        <v>862198.03999999992</v>
      </c>
      <c r="E19" s="176"/>
    </row>
    <row r="20" spans="2:8" s="30" customFormat="1" ht="30" customHeight="1" x14ac:dyDescent="0.25">
      <c r="B20" s="240" t="s">
        <v>57</v>
      </c>
      <c r="C20" s="241"/>
    </row>
    <row r="21" spans="2:8" ht="30" customHeight="1" x14ac:dyDescent="0.3">
      <c r="B21" s="177" t="s">
        <v>58</v>
      </c>
      <c r="C21" s="169">
        <v>9730.27</v>
      </c>
      <c r="E21" s="171"/>
    </row>
    <row r="22" spans="2:8" x14ac:dyDescent="0.3">
      <c r="B22" s="40" t="s">
        <v>59</v>
      </c>
      <c r="C22" s="169">
        <v>14153.54</v>
      </c>
      <c r="D22" s="172"/>
      <c r="E22" s="171"/>
    </row>
    <row r="23" spans="2:8" x14ac:dyDescent="0.3">
      <c r="B23" s="40" t="s">
        <v>60</v>
      </c>
      <c r="C23" s="169">
        <v>28342.34</v>
      </c>
      <c r="E23" s="171"/>
    </row>
    <row r="24" spans="2:8" x14ac:dyDescent="0.3">
      <c r="B24" s="41" t="s">
        <v>61</v>
      </c>
      <c r="C24" s="169">
        <v>54933.77</v>
      </c>
      <c r="E24" s="171"/>
    </row>
    <row r="25" spans="2:8" s="30" customFormat="1" ht="24" customHeight="1" x14ac:dyDescent="0.3">
      <c r="B25" s="40" t="s">
        <v>62</v>
      </c>
      <c r="C25" s="178">
        <v>119309.63</v>
      </c>
      <c r="D25" s="179"/>
      <c r="E25" s="180"/>
    </row>
    <row r="26" spans="2:8" s="30" customFormat="1" ht="33" customHeight="1" x14ac:dyDescent="0.25">
      <c r="B26" s="174" t="s">
        <v>63</v>
      </c>
      <c r="C26" s="181">
        <f>SUM(C21:C25)</f>
        <v>226469.55</v>
      </c>
      <c r="D26" s="182"/>
      <c r="E26" s="183"/>
      <c r="G26" s="39"/>
      <c r="H26" s="38"/>
    </row>
    <row r="27" spans="2:8" ht="25.5" x14ac:dyDescent="0.3">
      <c r="B27" s="184" t="s">
        <v>64</v>
      </c>
      <c r="C27" s="185">
        <f>C26+C19</f>
        <v>1088667.5899999999</v>
      </c>
      <c r="D27" s="30"/>
      <c r="E27" s="38"/>
    </row>
    <row r="28" spans="2:8" s="30" customFormat="1" ht="18" customHeight="1" x14ac:dyDescent="0.3">
      <c r="B28" s="37"/>
      <c r="C28" s="6"/>
      <c r="D28"/>
      <c r="E28"/>
    </row>
    <row r="29" spans="2:8" s="30" customFormat="1" ht="20.25" customHeight="1" x14ac:dyDescent="0.3">
      <c r="B29" s="35"/>
      <c r="C29" s="37"/>
      <c r="D29"/>
    </row>
    <row r="30" spans="2:8" ht="31.5" customHeight="1" x14ac:dyDescent="0.3">
      <c r="B30" s="36" t="s">
        <v>207</v>
      </c>
      <c r="C30" s="35"/>
      <c r="D30" s="30"/>
      <c r="E30" s="30"/>
    </row>
    <row r="31" spans="2:8" s="30" customFormat="1" ht="36" customHeight="1" x14ac:dyDescent="0.3">
      <c r="B31" s="34" t="s">
        <v>65</v>
      </c>
      <c r="C31" s="34" t="s">
        <v>217</v>
      </c>
      <c r="D31" s="34" t="s">
        <v>218</v>
      </c>
      <c r="E31" s="34" t="s">
        <v>12</v>
      </c>
    </row>
    <row r="32" spans="2:8" ht="25" x14ac:dyDescent="0.3">
      <c r="B32" s="33" t="s">
        <v>64</v>
      </c>
      <c r="C32" s="32">
        <f>C26+C19</f>
        <v>1088667.5899999999</v>
      </c>
      <c r="D32" s="32">
        <v>4263107.0199999996</v>
      </c>
      <c r="E32" s="31">
        <f>C32/D32</f>
        <v>0.25536951920104506</v>
      </c>
    </row>
  </sheetData>
  <mergeCells count="4">
    <mergeCell ref="B5:E7"/>
    <mergeCell ref="B8:E8"/>
    <mergeCell ref="B12:C12"/>
    <mergeCell ref="B20:C20"/>
  </mergeCells>
  <pageMargins left="0.25" right="0.25"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R40"/>
  <sheetViews>
    <sheetView showGridLines="0" zoomScaleNormal="100" workbookViewId="0"/>
  </sheetViews>
  <sheetFormatPr defaultColWidth="9" defaultRowHeight="14" x14ac:dyDescent="0.3"/>
  <cols>
    <col min="1" max="1" width="2" style="44" customWidth="1"/>
    <col min="2" max="2" width="37.1640625" style="45" customWidth="1"/>
    <col min="3" max="3" width="20.6640625" style="44" customWidth="1"/>
    <col min="4" max="4" width="22.6640625" style="44" customWidth="1"/>
    <col min="5" max="5" width="18.6640625" style="44" customWidth="1"/>
    <col min="6" max="6" width="17.6640625" style="44" customWidth="1"/>
    <col min="7" max="7" width="19.1640625" style="44" customWidth="1"/>
    <col min="8" max="8" width="3.1640625" style="44" customWidth="1"/>
    <col min="9" max="9" width="28.6640625" style="44" customWidth="1"/>
    <col min="10" max="12" width="11.1640625" style="44" customWidth="1"/>
    <col min="13" max="13" width="12.1640625" style="44" customWidth="1"/>
    <col min="14" max="14" width="13.1640625" style="44" customWidth="1"/>
    <col min="15" max="15" width="12.6640625" style="44" customWidth="1"/>
    <col min="16" max="17" width="12.1640625" style="44" customWidth="1"/>
    <col min="18" max="18" width="12.6640625" style="44" customWidth="1"/>
    <col min="19" max="19" width="12.1640625" style="44" customWidth="1"/>
    <col min="20" max="16384" width="9" style="44"/>
  </cols>
  <sheetData>
    <row r="1" spans="2:18" customFormat="1" x14ac:dyDescent="0.3">
      <c r="B1" s="36" t="s">
        <v>0</v>
      </c>
    </row>
    <row r="2" spans="2:18" customFormat="1" x14ac:dyDescent="0.3">
      <c r="B2" s="84" t="s">
        <v>66</v>
      </c>
    </row>
    <row r="3" spans="2:18" customFormat="1" ht="14.5" x14ac:dyDescent="0.35">
      <c r="B3" s="28" t="str">
        <f>'1-NSG'!B3</f>
        <v>Q1 2024</v>
      </c>
    </row>
    <row r="4" spans="2:18" customFormat="1" x14ac:dyDescent="0.3">
      <c r="B4" s="36"/>
    </row>
    <row r="5" spans="2:18" customFormat="1" ht="14.75" customHeight="1" x14ac:dyDescent="0.3">
      <c r="B5" s="243" t="s">
        <v>67</v>
      </c>
      <c r="C5" s="243"/>
      <c r="D5" s="243"/>
      <c r="E5" s="243"/>
      <c r="F5" s="243"/>
      <c r="G5" s="243"/>
    </row>
    <row r="6" spans="2:18" customFormat="1" x14ac:dyDescent="0.3">
      <c r="B6" s="243"/>
      <c r="C6" s="243"/>
      <c r="D6" s="243"/>
      <c r="E6" s="243"/>
      <c r="F6" s="243"/>
      <c r="G6" s="243"/>
    </row>
    <row r="7" spans="2:18" customFormat="1" x14ac:dyDescent="0.3">
      <c r="B7" s="243"/>
      <c r="C7" s="243"/>
      <c r="D7" s="243"/>
      <c r="E7" s="243"/>
      <c r="F7" s="243"/>
      <c r="G7" s="243"/>
    </row>
    <row r="8" spans="2:18" customFormat="1" ht="18.75" customHeight="1" x14ac:dyDescent="0.3">
      <c r="B8" s="243"/>
      <c r="C8" s="243"/>
      <c r="D8" s="243"/>
      <c r="E8" s="243"/>
      <c r="F8" s="243"/>
      <c r="G8" s="243"/>
    </row>
    <row r="9" spans="2:18" customFormat="1" ht="18.75" customHeight="1" x14ac:dyDescent="0.3">
      <c r="B9" s="243"/>
      <c r="C9" s="243"/>
      <c r="D9" s="243"/>
      <c r="E9" s="243"/>
      <c r="F9" s="243"/>
      <c r="G9" s="243"/>
    </row>
    <row r="10" spans="2:18" customFormat="1" ht="18.75" customHeight="1" x14ac:dyDescent="0.3">
      <c r="B10" s="30"/>
    </row>
    <row r="11" spans="2:18" ht="18" x14ac:dyDescent="0.4">
      <c r="B11" s="84" t="s">
        <v>208</v>
      </c>
      <c r="C11" s="84"/>
      <c r="D11" s="83"/>
      <c r="E11" s="83"/>
      <c r="F11" s="83"/>
      <c r="G11" s="83"/>
      <c r="I11" s="43" t="s">
        <v>68</v>
      </c>
    </row>
    <row r="12" spans="2:18" ht="42" x14ac:dyDescent="0.3">
      <c r="B12" s="81" t="s">
        <v>69</v>
      </c>
      <c r="C12" s="79" t="s">
        <v>70</v>
      </c>
      <c r="D12" s="79" t="s">
        <v>5</v>
      </c>
      <c r="E12" s="79" t="s">
        <v>71</v>
      </c>
      <c r="F12" s="79" t="s">
        <v>72</v>
      </c>
      <c r="G12" s="79" t="s">
        <v>73</v>
      </c>
      <c r="I12" s="80" t="s">
        <v>74</v>
      </c>
      <c r="J12" s="79" t="s">
        <v>75</v>
      </c>
      <c r="K12" s="79" t="s">
        <v>76</v>
      </c>
      <c r="L12" s="79" t="s">
        <v>77</v>
      </c>
      <c r="M12" s="79" t="s">
        <v>78</v>
      </c>
      <c r="N12" s="79" t="s">
        <v>79</v>
      </c>
      <c r="O12" s="79" t="s">
        <v>80</v>
      </c>
      <c r="P12" s="79" t="s">
        <v>81</v>
      </c>
      <c r="Q12" s="79" t="s">
        <v>82</v>
      </c>
      <c r="R12" s="79" t="s">
        <v>83</v>
      </c>
    </row>
    <row r="13" spans="2:18" s="45" customFormat="1" ht="73.5" customHeight="1" x14ac:dyDescent="0.25">
      <c r="B13" s="62" t="s">
        <v>84</v>
      </c>
      <c r="C13" s="68"/>
      <c r="D13" s="70"/>
      <c r="E13" s="55"/>
      <c r="F13" s="55"/>
      <c r="G13" s="54"/>
      <c r="I13" s="78" t="s">
        <v>85</v>
      </c>
      <c r="J13" s="68">
        <v>0</v>
      </c>
      <c r="K13" s="68">
        <v>0</v>
      </c>
      <c r="L13" s="68">
        <v>0</v>
      </c>
      <c r="M13" s="77">
        <v>116425.70999999999</v>
      </c>
      <c r="N13" s="77">
        <v>271864.10000000003</v>
      </c>
      <c r="O13" s="77">
        <v>288363.09458013345</v>
      </c>
      <c r="P13" s="77">
        <v>173093</v>
      </c>
      <c r="Q13" s="76">
        <v>10992</v>
      </c>
      <c r="R13" s="76">
        <v>285181</v>
      </c>
    </row>
    <row r="14" spans="2:18" ht="27.5" x14ac:dyDescent="0.3">
      <c r="B14" s="62" t="s">
        <v>86</v>
      </c>
      <c r="C14" s="72"/>
      <c r="D14" s="75"/>
      <c r="E14" s="74"/>
      <c r="F14" s="74"/>
      <c r="G14" s="73"/>
      <c r="I14" s="69" t="s">
        <v>87</v>
      </c>
      <c r="J14" s="72">
        <v>0</v>
      </c>
      <c r="K14" s="72">
        <v>0</v>
      </c>
      <c r="L14" s="72">
        <v>0</v>
      </c>
      <c r="M14" s="67" t="s">
        <v>88</v>
      </c>
      <c r="N14" s="67" t="s">
        <v>88</v>
      </c>
      <c r="O14" s="67" t="s">
        <v>88</v>
      </c>
      <c r="P14" s="67" t="s">
        <v>88</v>
      </c>
      <c r="Q14" s="71" t="s">
        <v>88</v>
      </c>
      <c r="R14" s="71" t="s">
        <v>88</v>
      </c>
    </row>
    <row r="15" spans="2:18" s="45" customFormat="1" ht="30.75" customHeight="1" x14ac:dyDescent="0.3">
      <c r="B15" s="62" t="s">
        <v>89</v>
      </c>
      <c r="C15" s="68"/>
      <c r="D15" s="70"/>
      <c r="E15" s="55"/>
      <c r="F15" s="55"/>
      <c r="G15" s="54"/>
      <c r="H15" s="44"/>
      <c r="I15" s="69" t="s">
        <v>90</v>
      </c>
      <c r="J15" s="68">
        <v>0</v>
      </c>
      <c r="K15" s="68">
        <v>0</v>
      </c>
      <c r="L15" s="68">
        <v>0</v>
      </c>
      <c r="M15" s="67" t="s">
        <v>91</v>
      </c>
      <c r="N15" s="67" t="s">
        <v>91</v>
      </c>
      <c r="O15" s="67" t="s">
        <v>91</v>
      </c>
      <c r="P15" s="66" t="s">
        <v>92</v>
      </c>
      <c r="Q15" s="65" t="s">
        <v>93</v>
      </c>
      <c r="R15" s="65" t="s">
        <v>93</v>
      </c>
    </row>
    <row r="16" spans="2:18" x14ac:dyDescent="0.3">
      <c r="B16" s="53" t="s">
        <v>94</v>
      </c>
      <c r="C16" s="64">
        <v>0</v>
      </c>
      <c r="D16" s="64">
        <v>0</v>
      </c>
      <c r="E16" s="64">
        <v>0</v>
      </c>
      <c r="F16" s="64">
        <v>0</v>
      </c>
      <c r="G16" s="64">
        <v>0</v>
      </c>
    </row>
    <row r="17" spans="2:18" x14ac:dyDescent="0.3">
      <c r="B17" s="62" t="s">
        <v>95</v>
      </c>
      <c r="C17" s="63" t="s">
        <v>88</v>
      </c>
      <c r="D17" s="55">
        <v>370075</v>
      </c>
      <c r="E17" s="55">
        <v>555036</v>
      </c>
      <c r="F17" s="55">
        <f>E17</f>
        <v>555036</v>
      </c>
      <c r="G17" s="54">
        <f>D17/F17</f>
        <v>0.66675855259839001</v>
      </c>
      <c r="I17" s="46" t="s">
        <v>96</v>
      </c>
    </row>
    <row r="18" spans="2:18" ht="26.25" customHeight="1" x14ac:dyDescent="0.3">
      <c r="B18" s="62" t="s">
        <v>97</v>
      </c>
      <c r="C18" s="63" t="s">
        <v>88</v>
      </c>
      <c r="D18" s="55">
        <v>1011467</v>
      </c>
      <c r="E18" s="55">
        <v>1110072</v>
      </c>
      <c r="F18" s="55">
        <f t="shared" ref="F18:F19" si="0">E18</f>
        <v>1110072</v>
      </c>
      <c r="G18" s="54">
        <f t="shared" ref="G18:G19" si="1">D18/F18</f>
        <v>0.91117242845509117</v>
      </c>
      <c r="I18" s="244" t="s">
        <v>98</v>
      </c>
      <c r="J18" s="245"/>
      <c r="K18" s="245"/>
      <c r="L18" s="245"/>
      <c r="M18" s="245"/>
      <c r="N18" s="245"/>
      <c r="O18" s="245"/>
      <c r="P18" s="245"/>
      <c r="Q18" s="245"/>
      <c r="R18" s="246"/>
    </row>
    <row r="19" spans="2:18" ht="28.5" customHeight="1" x14ac:dyDescent="0.3">
      <c r="B19" s="62" t="s">
        <v>99</v>
      </c>
      <c r="C19" s="63" t="s">
        <v>88</v>
      </c>
      <c r="D19" s="55">
        <v>2514260</v>
      </c>
      <c r="E19" s="55">
        <v>1665107</v>
      </c>
      <c r="F19" s="55">
        <f t="shared" si="0"/>
        <v>1665107</v>
      </c>
      <c r="G19" s="54">
        <f t="shared" si="1"/>
        <v>1.5099690290173544</v>
      </c>
      <c r="I19" s="244" t="s">
        <v>100</v>
      </c>
      <c r="J19" s="245"/>
      <c r="K19" s="245"/>
      <c r="L19" s="245"/>
      <c r="M19" s="245"/>
      <c r="N19" s="245"/>
      <c r="O19" s="245"/>
      <c r="P19" s="245"/>
      <c r="Q19" s="245"/>
      <c r="R19" s="246"/>
    </row>
    <row r="20" spans="2:18" x14ac:dyDescent="0.3">
      <c r="B20" s="53" t="s">
        <v>101</v>
      </c>
      <c r="C20" s="61" t="s">
        <v>88</v>
      </c>
      <c r="D20" s="60">
        <f>D17+D18+D19</f>
        <v>3895802</v>
      </c>
      <c r="E20" s="60">
        <f>E17+E18+E19</f>
        <v>3330215</v>
      </c>
      <c r="F20" s="60">
        <f>E20</f>
        <v>3330215</v>
      </c>
      <c r="G20" s="59">
        <f>D20/F20</f>
        <v>1.1698349806243742</v>
      </c>
    </row>
    <row r="21" spans="2:18" x14ac:dyDescent="0.3">
      <c r="B21" s="62" t="s">
        <v>102</v>
      </c>
      <c r="C21" s="56" t="s">
        <v>103</v>
      </c>
      <c r="D21" s="55">
        <v>2071497</v>
      </c>
      <c r="E21" s="55">
        <v>1401317</v>
      </c>
      <c r="F21" s="55">
        <f>E21</f>
        <v>1401317</v>
      </c>
      <c r="G21" s="54">
        <f>D21/F21</f>
        <v>1.4782501032956854</v>
      </c>
      <c r="I21" s="58"/>
      <c r="M21" s="193"/>
      <c r="O21" s="193"/>
    </row>
    <row r="22" spans="2:18" x14ac:dyDescent="0.3">
      <c r="B22" s="62" t="s">
        <v>104</v>
      </c>
      <c r="C22" s="56" t="s">
        <v>103</v>
      </c>
      <c r="D22" s="55">
        <v>1899591</v>
      </c>
      <c r="E22" s="55">
        <v>1407703</v>
      </c>
      <c r="F22" s="55">
        <f t="shared" ref="F22" si="2">E22</f>
        <v>1407703</v>
      </c>
      <c r="G22" s="54">
        <f t="shared" ref="G22" si="3">D22/F22</f>
        <v>1.3494259797698804</v>
      </c>
      <c r="O22" s="193"/>
    </row>
    <row r="23" spans="2:18" x14ac:dyDescent="0.3">
      <c r="B23" s="62" t="s">
        <v>105</v>
      </c>
      <c r="C23" s="56" t="s">
        <v>103</v>
      </c>
      <c r="D23" s="55">
        <v>1531692</v>
      </c>
      <c r="E23" s="55">
        <v>1369034</v>
      </c>
      <c r="F23" s="55">
        <v>2181433</v>
      </c>
      <c r="G23" s="54">
        <f>D23/F23</f>
        <v>0.70214945863567668</v>
      </c>
    </row>
    <row r="24" spans="2:18" x14ac:dyDescent="0.3">
      <c r="B24" s="53" t="s">
        <v>106</v>
      </c>
      <c r="C24" s="64">
        <v>0</v>
      </c>
      <c r="D24" s="60">
        <f>D21+D22+D23</f>
        <v>5502780</v>
      </c>
      <c r="E24" s="60">
        <f>E21+E22+E23</f>
        <v>4178054</v>
      </c>
      <c r="F24" s="60">
        <f>F21+F22+F23</f>
        <v>4990453</v>
      </c>
      <c r="G24" s="59">
        <f>D24/F24</f>
        <v>1.1026614217186295</v>
      </c>
    </row>
    <row r="25" spans="2:18" x14ac:dyDescent="0.3">
      <c r="B25" s="57">
        <v>2018</v>
      </c>
      <c r="C25" s="55" t="s">
        <v>107</v>
      </c>
      <c r="D25" s="55">
        <v>1554871.81</v>
      </c>
      <c r="E25" s="55">
        <v>2196540</v>
      </c>
      <c r="F25" s="55">
        <f>E25</f>
        <v>2196540</v>
      </c>
      <c r="G25" s="54">
        <f>D25/F25</f>
        <v>0.70787320513170715</v>
      </c>
    </row>
    <row r="26" spans="2:18" x14ac:dyDescent="0.3">
      <c r="B26" s="57">
        <v>2019</v>
      </c>
      <c r="C26" s="55" t="s">
        <v>107</v>
      </c>
      <c r="D26" s="55">
        <v>2216395.738523256</v>
      </c>
      <c r="E26" s="55">
        <v>1941718</v>
      </c>
      <c r="F26" s="55">
        <v>1918175</v>
      </c>
      <c r="G26" s="54">
        <f>D26/F26</f>
        <v>1.1554710798145404</v>
      </c>
      <c r="J26" s="58"/>
    </row>
    <row r="27" spans="2:18" x14ac:dyDescent="0.3">
      <c r="B27" s="57">
        <v>2020</v>
      </c>
      <c r="C27" s="55" t="s">
        <v>107</v>
      </c>
      <c r="D27" s="55">
        <v>2285298.9408459198</v>
      </c>
      <c r="E27" s="55">
        <v>1790399</v>
      </c>
      <c r="F27" s="55">
        <v>1771603</v>
      </c>
      <c r="G27" s="54">
        <f>D27/F27</f>
        <v>1.2899610922119231</v>
      </c>
    </row>
    <row r="28" spans="2:18" x14ac:dyDescent="0.3">
      <c r="B28" s="57">
        <v>2021</v>
      </c>
      <c r="C28" s="56" t="s">
        <v>202</v>
      </c>
      <c r="D28" s="55">
        <v>2591449</v>
      </c>
      <c r="E28" s="55">
        <v>1931439</v>
      </c>
      <c r="F28" s="55">
        <v>1933161.6</v>
      </c>
      <c r="G28" s="54">
        <f t="shared" ref="G28:G34" si="4">D28/F28</f>
        <v>1.3405237306596614</v>
      </c>
    </row>
    <row r="29" spans="2:18" x14ac:dyDescent="0.3">
      <c r="B29" s="53" t="s">
        <v>109</v>
      </c>
      <c r="C29" s="52"/>
      <c r="D29" s="51">
        <f>SUM(D25:D28)</f>
        <v>8648015.4893691763</v>
      </c>
      <c r="E29" s="51">
        <f>SUM(E25:E28)</f>
        <v>7860096</v>
      </c>
      <c r="F29" s="51">
        <f>SUM(F25:F28)</f>
        <v>7819479.5999999996</v>
      </c>
      <c r="G29" s="54">
        <f t="shared" si="4"/>
        <v>1.1059579322093476</v>
      </c>
    </row>
    <row r="30" spans="2:18" x14ac:dyDescent="0.3">
      <c r="B30" s="57">
        <v>2022</v>
      </c>
      <c r="C30" s="56" t="s">
        <v>232</v>
      </c>
      <c r="D30" s="55">
        <v>1652678</v>
      </c>
      <c r="E30" s="55">
        <v>1664852.6997827382</v>
      </c>
      <c r="F30" s="55">
        <v>1700147.7110739278</v>
      </c>
      <c r="G30" s="54">
        <f t="shared" si="4"/>
        <v>0.97207906656302068</v>
      </c>
    </row>
    <row r="31" spans="2:18" ht="15" customHeight="1" x14ac:dyDescent="0.3">
      <c r="B31" s="57">
        <v>2023</v>
      </c>
      <c r="C31" s="56" t="s">
        <v>108</v>
      </c>
      <c r="D31" s="55">
        <v>1968265.5185258868</v>
      </c>
      <c r="E31" s="55">
        <v>1612312.8214387703</v>
      </c>
      <c r="F31" s="55">
        <v>1743961.3663462815</v>
      </c>
      <c r="G31" s="54">
        <f t="shared" si="4"/>
        <v>1.1286176153371665</v>
      </c>
      <c r="I31"/>
      <c r="J31"/>
      <c r="K31"/>
      <c r="L31"/>
      <c r="M31"/>
      <c r="N31"/>
      <c r="O31"/>
      <c r="P31"/>
      <c r="Q31"/>
      <c r="R31"/>
    </row>
    <row r="32" spans="2:18" customFormat="1" x14ac:dyDescent="0.3">
      <c r="B32" s="57">
        <v>2024</v>
      </c>
      <c r="C32" s="56" t="s">
        <v>108</v>
      </c>
      <c r="D32" s="55">
        <v>484659.42000000004</v>
      </c>
      <c r="E32" s="55">
        <v>1504589.1260986594</v>
      </c>
      <c r="F32" s="55">
        <v>1626547.6913313242</v>
      </c>
      <c r="G32" s="54">
        <f t="shared" si="4"/>
        <v>0.29796815831653101</v>
      </c>
    </row>
    <row r="33" spans="2:18" customFormat="1" x14ac:dyDescent="0.3">
      <c r="B33" s="57">
        <v>2025</v>
      </c>
      <c r="C33" s="56" t="s">
        <v>108</v>
      </c>
      <c r="D33" s="55"/>
      <c r="E33" s="55">
        <v>1466711.7263261185</v>
      </c>
      <c r="F33" s="55">
        <v>1589575.1808693048</v>
      </c>
      <c r="G33" s="54">
        <f t="shared" si="4"/>
        <v>0</v>
      </c>
    </row>
    <row r="34" spans="2:18" customFormat="1" x14ac:dyDescent="0.3">
      <c r="B34" s="53" t="s">
        <v>110</v>
      </c>
      <c r="C34" s="52"/>
      <c r="D34" s="51">
        <f>SUM(D30:D33)</f>
        <v>4105602.9385258867</v>
      </c>
      <c r="E34" s="51">
        <f>SUM(E30:E33)</f>
        <v>6248466.3736462863</v>
      </c>
      <c r="F34" s="51">
        <f>SUM(F30:F33)</f>
        <v>6660231.9496208383</v>
      </c>
      <c r="G34" s="54">
        <f t="shared" si="4"/>
        <v>0.61643542891319503</v>
      </c>
    </row>
    <row r="35" spans="2:18" customFormat="1" x14ac:dyDescent="0.3">
      <c r="B35" s="50"/>
      <c r="C35" s="49"/>
      <c r="D35" s="48"/>
      <c r="E35" s="48"/>
      <c r="F35" s="48"/>
      <c r="G35" s="47"/>
      <c r="I35" s="44"/>
      <c r="J35" s="44"/>
      <c r="K35" s="44"/>
      <c r="L35" s="44"/>
      <c r="M35" s="44"/>
      <c r="N35" s="44"/>
      <c r="O35" s="44"/>
      <c r="P35" s="44"/>
      <c r="Q35" s="44"/>
      <c r="R35" s="44"/>
    </row>
    <row r="36" spans="2:18" x14ac:dyDescent="0.3">
      <c r="B36" s="46" t="s">
        <v>96</v>
      </c>
      <c r="C36"/>
      <c r="D36"/>
      <c r="E36"/>
      <c r="F36"/>
      <c r="G36"/>
    </row>
    <row r="37" spans="2:18" ht="30" customHeight="1" x14ac:dyDescent="0.3">
      <c r="B37" s="247" t="s">
        <v>111</v>
      </c>
      <c r="C37" s="247"/>
      <c r="D37" s="247"/>
      <c r="E37" s="247"/>
      <c r="F37" s="247"/>
      <c r="G37" s="247"/>
    </row>
    <row r="38" spans="2:18" ht="30" customHeight="1" x14ac:dyDescent="0.3">
      <c r="B38" s="247" t="s">
        <v>112</v>
      </c>
      <c r="C38" s="247"/>
      <c r="D38" s="247"/>
      <c r="E38" s="247"/>
      <c r="F38" s="247"/>
      <c r="G38" s="247"/>
    </row>
    <row r="39" spans="2:18" ht="46.25" customHeight="1" x14ac:dyDescent="0.3">
      <c r="B39" s="242" t="s">
        <v>113</v>
      </c>
      <c r="C39" s="242"/>
      <c r="D39" s="242"/>
      <c r="E39" s="242"/>
      <c r="F39" s="242"/>
      <c r="G39" s="242"/>
    </row>
    <row r="40" spans="2:18" ht="30" customHeight="1" x14ac:dyDescent="0.3">
      <c r="B40" s="242" t="s">
        <v>114</v>
      </c>
      <c r="C40" s="242"/>
      <c r="D40" s="242"/>
      <c r="E40" s="242"/>
      <c r="F40" s="242"/>
      <c r="G40" s="242"/>
    </row>
  </sheetData>
  <mergeCells count="7">
    <mergeCell ref="B40:G40"/>
    <mergeCell ref="B5:G9"/>
    <mergeCell ref="I18:R18"/>
    <mergeCell ref="I19:R19"/>
    <mergeCell ref="B37:G37"/>
    <mergeCell ref="B38:G38"/>
    <mergeCell ref="B39:G39"/>
  </mergeCells>
  <hyperlinks>
    <hyperlink ref="P15" r:id="rId1" xr:uid="{00000000-0004-0000-0200-000000000000}"/>
    <hyperlink ref="Q15" r:id="rId2" xr:uid="{00000000-0004-0000-0200-000001000000}"/>
    <hyperlink ref="R15" r:id="rId3" xr:uid="{00000000-0004-0000-0200-000002000000}"/>
  </hyperlinks>
  <pageMargins left="0.25" right="0.25" top="0.75" bottom="0.7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B1:S31"/>
  <sheetViews>
    <sheetView showGridLines="0" zoomScaleNormal="100" zoomScaleSheetLayoutView="110" workbookViewId="0"/>
  </sheetViews>
  <sheetFormatPr defaultColWidth="9" defaultRowHeight="14" x14ac:dyDescent="0.3"/>
  <cols>
    <col min="1" max="1" width="4.1640625" style="44" customWidth="1"/>
    <col min="2" max="2" width="44.1640625" style="44" customWidth="1"/>
    <col min="3" max="3" width="11.6640625" style="44" customWidth="1"/>
    <col min="4" max="4" width="10.6640625" style="44" customWidth="1"/>
    <col min="5" max="5" width="11.1640625" style="44" customWidth="1"/>
    <col min="6" max="8" width="11.6640625" style="44" customWidth="1"/>
    <col min="9" max="10" width="12.1640625" style="44" customWidth="1"/>
    <col min="11" max="11" width="12" style="44" customWidth="1"/>
    <col min="12" max="12" width="12.1640625" style="44" customWidth="1"/>
    <col min="13" max="13" width="11.6640625" style="44" customWidth="1"/>
    <col min="14" max="15" width="9" style="44"/>
    <col min="16" max="16" width="13.1640625" style="44" customWidth="1"/>
    <col min="17" max="16384" width="9" style="44"/>
  </cols>
  <sheetData>
    <row r="1" spans="2:19" customFormat="1" x14ac:dyDescent="0.3">
      <c r="B1" s="27" t="s">
        <v>0</v>
      </c>
    </row>
    <row r="2" spans="2:19" customFormat="1" x14ac:dyDescent="0.3">
      <c r="B2" s="27" t="s">
        <v>115</v>
      </c>
    </row>
    <row r="3" spans="2:19" customFormat="1" ht="14.5" x14ac:dyDescent="0.35">
      <c r="B3" s="28" t="str">
        <f>'1-NSG'!B3</f>
        <v>Q1 2024</v>
      </c>
    </row>
    <row r="4" spans="2:19" customFormat="1" x14ac:dyDescent="0.3">
      <c r="B4" s="27"/>
    </row>
    <row r="5" spans="2:19" customFormat="1" ht="22.5" customHeight="1" x14ac:dyDescent="0.3">
      <c r="B5" s="254" t="s">
        <v>116</v>
      </c>
      <c r="C5" s="254"/>
      <c r="D5" s="254"/>
      <c r="E5" s="254"/>
      <c r="F5" s="254"/>
      <c r="G5" s="254"/>
      <c r="H5" s="254"/>
      <c r="I5" s="254"/>
      <c r="J5" s="254"/>
      <c r="K5" s="254"/>
      <c r="P5" s="30"/>
      <c r="Q5" s="30"/>
      <c r="R5" s="30"/>
      <c r="S5" s="30"/>
    </row>
    <row r="6" spans="2:19" customFormat="1" ht="21" customHeight="1" x14ac:dyDescent="0.3">
      <c r="B6" s="254"/>
      <c r="C6" s="254"/>
      <c r="D6" s="254"/>
      <c r="E6" s="254"/>
      <c r="F6" s="254"/>
      <c r="G6" s="254"/>
      <c r="H6" s="254"/>
      <c r="I6" s="254"/>
      <c r="J6" s="254"/>
      <c r="K6" s="254"/>
      <c r="P6" s="30"/>
      <c r="Q6" s="30"/>
      <c r="R6" s="30"/>
      <c r="S6" s="30"/>
    </row>
    <row r="7" spans="2:19" customFormat="1" ht="21" customHeight="1" x14ac:dyDescent="0.3">
      <c r="B7" s="254"/>
      <c r="C7" s="254"/>
      <c r="D7" s="254"/>
      <c r="E7" s="254"/>
      <c r="F7" s="254"/>
      <c r="G7" s="254"/>
      <c r="H7" s="254"/>
      <c r="I7" s="254"/>
      <c r="J7" s="254"/>
      <c r="K7" s="254"/>
      <c r="P7" s="30"/>
      <c r="Q7" s="30"/>
      <c r="R7" s="30"/>
      <c r="S7" s="30"/>
    </row>
    <row r="8" spans="2:19" customFormat="1" ht="192" customHeight="1" x14ac:dyDescent="0.3">
      <c r="B8" s="251" t="s">
        <v>117</v>
      </c>
      <c r="C8" s="252"/>
      <c r="D8" s="252"/>
      <c r="E8" s="252"/>
      <c r="F8" s="252"/>
      <c r="G8" s="252"/>
      <c r="H8" s="252"/>
      <c r="I8" s="252"/>
      <c r="J8" s="252"/>
      <c r="K8" s="253"/>
      <c r="L8" s="29"/>
      <c r="P8" s="30"/>
      <c r="Q8" s="30"/>
      <c r="R8" s="30"/>
      <c r="S8" s="30"/>
    </row>
    <row r="9" spans="2:19" customFormat="1" x14ac:dyDescent="0.3">
      <c r="B9" s="104"/>
      <c r="C9" s="104"/>
      <c r="D9" s="104"/>
      <c r="E9" s="104"/>
      <c r="F9" s="104"/>
      <c r="G9" s="104"/>
      <c r="H9" s="104"/>
      <c r="I9" s="104"/>
      <c r="J9" s="104"/>
      <c r="K9" s="104"/>
      <c r="L9" s="29"/>
      <c r="P9" s="30"/>
      <c r="Q9" s="30"/>
      <c r="R9" s="30"/>
      <c r="S9" s="30"/>
    </row>
    <row r="10" spans="2:19" customFormat="1" x14ac:dyDescent="0.3">
      <c r="B10" s="43" t="s">
        <v>209</v>
      </c>
      <c r="C10" s="43"/>
      <c r="D10" s="82"/>
      <c r="E10" s="82"/>
      <c r="F10" s="103"/>
      <c r="G10" s="103"/>
      <c r="H10" s="103"/>
      <c r="I10" s="103"/>
      <c r="J10" s="103"/>
      <c r="K10" s="103"/>
      <c r="L10" s="103"/>
      <c r="M10" s="44"/>
      <c r="N10" s="44"/>
      <c r="O10" s="44"/>
      <c r="P10" s="186"/>
      <c r="Q10" s="30"/>
      <c r="R10" s="30"/>
      <c r="S10" s="30"/>
    </row>
    <row r="11" spans="2:19" customFormat="1" ht="28" x14ac:dyDescent="0.3">
      <c r="B11" s="102" t="s">
        <v>118</v>
      </c>
      <c r="C11" s="81" t="s">
        <v>75</v>
      </c>
      <c r="D11" s="81" t="s">
        <v>76</v>
      </c>
      <c r="E11" s="79" t="s">
        <v>77</v>
      </c>
      <c r="F11" s="79" t="s">
        <v>78</v>
      </c>
      <c r="G11" s="79" t="s">
        <v>79</v>
      </c>
      <c r="H11" s="79" t="s">
        <v>80</v>
      </c>
      <c r="I11" s="79" t="s">
        <v>81</v>
      </c>
      <c r="J11" s="79" t="s">
        <v>82</v>
      </c>
      <c r="K11" s="79" t="s">
        <v>119</v>
      </c>
      <c r="L11" s="79">
        <v>2018</v>
      </c>
      <c r="M11" s="79">
        <v>2019</v>
      </c>
      <c r="N11" s="79">
        <v>2020</v>
      </c>
      <c r="O11" s="79">
        <v>2021</v>
      </c>
      <c r="P11" s="79">
        <v>2022</v>
      </c>
      <c r="Q11" s="79">
        <v>2023</v>
      </c>
      <c r="R11" s="79">
        <v>2024</v>
      </c>
      <c r="S11" s="79">
        <v>2025</v>
      </c>
    </row>
    <row r="12" spans="2:19" customFormat="1" x14ac:dyDescent="0.3">
      <c r="B12" s="40" t="s">
        <v>120</v>
      </c>
      <c r="C12" s="101"/>
      <c r="D12" s="101"/>
      <c r="E12" s="101"/>
      <c r="F12" s="101">
        <v>486500.70999999996</v>
      </c>
      <c r="G12" s="101">
        <v>1283331.1000000001</v>
      </c>
      <c r="H12" s="101">
        <v>2802623.0945801334</v>
      </c>
      <c r="I12" s="101">
        <v>2244590</v>
      </c>
      <c r="J12" s="101">
        <v>1910583</v>
      </c>
      <c r="K12" s="101">
        <v>1816873</v>
      </c>
      <c r="L12" s="101">
        <v>1554871.81</v>
      </c>
      <c r="M12" s="101">
        <v>2216395.738523256</v>
      </c>
      <c r="N12" s="101">
        <v>2285298.9408459198</v>
      </c>
      <c r="O12" s="101">
        <v>2591449</v>
      </c>
      <c r="P12" s="101">
        <v>1656048.332054887</v>
      </c>
      <c r="Q12" s="101">
        <v>1968265.5185258868</v>
      </c>
      <c r="R12" s="101">
        <v>484659.42000000004</v>
      </c>
      <c r="S12" s="101"/>
    </row>
    <row r="13" spans="2:19" x14ac:dyDescent="0.3">
      <c r="B13" s="40" t="s">
        <v>121</v>
      </c>
      <c r="C13" s="101"/>
      <c r="D13" s="101"/>
      <c r="E13" s="101"/>
      <c r="F13" s="101">
        <v>2574</v>
      </c>
      <c r="G13" s="101">
        <v>6790</v>
      </c>
      <c r="H13" s="101">
        <v>14829</v>
      </c>
      <c r="I13" s="101">
        <v>11876</v>
      </c>
      <c r="J13" s="101">
        <v>10109</v>
      </c>
      <c r="K13" s="101">
        <v>9613</v>
      </c>
      <c r="L13" s="101">
        <v>7346</v>
      </c>
      <c r="M13" s="101">
        <v>10733</v>
      </c>
      <c r="N13" s="101">
        <v>11272</v>
      </c>
      <c r="O13" s="101">
        <v>12898</v>
      </c>
      <c r="P13" s="101">
        <v>8762</v>
      </c>
      <c r="Q13" s="101">
        <v>10414</v>
      </c>
      <c r="R13" s="101">
        <v>2564</v>
      </c>
      <c r="S13" s="101"/>
    </row>
    <row r="14" spans="2:19" x14ac:dyDescent="0.3">
      <c r="B14" s="40" t="s">
        <v>122</v>
      </c>
      <c r="C14" s="101"/>
      <c r="D14" s="101"/>
      <c r="E14" s="101"/>
      <c r="F14" s="101">
        <v>547</v>
      </c>
      <c r="G14" s="101">
        <v>1442</v>
      </c>
      <c r="H14" s="101">
        <v>3148</v>
      </c>
      <c r="I14" s="101">
        <v>2521</v>
      </c>
      <c r="J14" s="101">
        <v>2146</v>
      </c>
      <c r="K14" s="101">
        <v>2041</v>
      </c>
      <c r="L14" s="101">
        <v>1560</v>
      </c>
      <c r="M14" s="101">
        <v>2319</v>
      </c>
      <c r="N14" s="101">
        <v>2435</v>
      </c>
      <c r="O14" s="101">
        <v>2805</v>
      </c>
      <c r="P14" s="101">
        <v>1888</v>
      </c>
      <c r="Q14" s="101">
        <v>2317</v>
      </c>
      <c r="R14" s="101">
        <v>610</v>
      </c>
      <c r="S14" s="101"/>
    </row>
    <row r="15" spans="2:19" x14ac:dyDescent="0.3">
      <c r="B15" s="40" t="s">
        <v>123</v>
      </c>
      <c r="C15" s="101"/>
      <c r="D15" s="101"/>
      <c r="E15" s="101"/>
      <c r="F15" s="101">
        <v>3362</v>
      </c>
      <c r="G15" s="101">
        <v>8868</v>
      </c>
      <c r="H15" s="101">
        <v>19366</v>
      </c>
      <c r="I15" s="101">
        <v>15510</v>
      </c>
      <c r="J15" s="101">
        <v>13202</v>
      </c>
      <c r="K15" s="101">
        <v>12554</v>
      </c>
      <c r="L15" s="101">
        <v>8646</v>
      </c>
      <c r="M15" s="101">
        <v>14017</v>
      </c>
      <c r="N15" s="101">
        <v>14720</v>
      </c>
      <c r="O15" s="101">
        <v>15802</v>
      </c>
      <c r="P15" s="101">
        <v>10369</v>
      </c>
      <c r="Q15" s="101">
        <v>12419</v>
      </c>
      <c r="R15" s="101">
        <v>2994</v>
      </c>
      <c r="S15" s="101"/>
    </row>
    <row r="16" spans="2:19" x14ac:dyDescent="0.3">
      <c r="B16" s="40" t="s">
        <v>124</v>
      </c>
      <c r="C16" s="101"/>
      <c r="D16" s="101"/>
      <c r="E16" s="101"/>
      <c r="F16" s="101">
        <v>297</v>
      </c>
      <c r="G16" s="101">
        <v>784</v>
      </c>
      <c r="H16" s="101">
        <v>1711</v>
      </c>
      <c r="I16" s="101">
        <v>1370</v>
      </c>
      <c r="J16" s="101">
        <v>1167</v>
      </c>
      <c r="K16" s="101">
        <v>1109</v>
      </c>
      <c r="L16" s="101">
        <v>880</v>
      </c>
      <c r="M16" s="101">
        <v>1239</v>
      </c>
      <c r="N16" s="101">
        <v>1301</v>
      </c>
      <c r="O16" s="101">
        <v>1553</v>
      </c>
      <c r="P16" s="101">
        <v>1104</v>
      </c>
      <c r="Q16" s="101">
        <v>1313</v>
      </c>
      <c r="R16" s="101">
        <v>334</v>
      </c>
      <c r="S16" s="101"/>
    </row>
    <row r="17" spans="2:19" x14ac:dyDescent="0.3">
      <c r="B17" s="40" t="s">
        <v>125</v>
      </c>
      <c r="C17" s="93"/>
      <c r="D17" s="101"/>
      <c r="E17" s="101"/>
      <c r="F17" s="99"/>
      <c r="G17" s="100"/>
      <c r="H17" s="100"/>
      <c r="I17" s="100"/>
      <c r="J17" s="99"/>
      <c r="K17" s="99"/>
      <c r="L17" s="98"/>
      <c r="M17" s="97">
        <v>9</v>
      </c>
      <c r="N17" s="96">
        <v>12</v>
      </c>
      <c r="O17" s="95">
        <v>11</v>
      </c>
      <c r="P17" s="191">
        <v>9.7473437499999989</v>
      </c>
      <c r="Q17" s="191">
        <v>12.082300924405651</v>
      </c>
      <c r="R17" s="95">
        <v>8</v>
      </c>
      <c r="S17" s="95"/>
    </row>
    <row r="18" spans="2:19" x14ac:dyDescent="0.3">
      <c r="B18" s="94" t="s">
        <v>126</v>
      </c>
      <c r="C18" s="93"/>
      <c r="D18" s="93"/>
      <c r="E18" s="93"/>
      <c r="F18" s="93"/>
      <c r="G18" s="93"/>
      <c r="H18" s="93"/>
      <c r="I18" s="93"/>
      <c r="J18" s="93"/>
      <c r="K18" s="92">
        <v>25</v>
      </c>
      <c r="L18" s="92">
        <v>108</v>
      </c>
      <c r="M18" s="101">
        <v>138</v>
      </c>
      <c r="N18" s="101">
        <v>2087</v>
      </c>
      <c r="O18" s="187">
        <v>1577</v>
      </c>
      <c r="P18" s="187">
        <v>3504</v>
      </c>
      <c r="Q18" s="187">
        <v>2528</v>
      </c>
      <c r="R18" s="187">
        <v>306</v>
      </c>
      <c r="S18" s="187"/>
    </row>
    <row r="19" spans="2:19" s="45" customFormat="1" x14ac:dyDescent="0.3">
      <c r="B19" s="88"/>
      <c r="C19" s="90"/>
      <c r="D19" s="90"/>
      <c r="E19" s="90"/>
      <c r="F19" s="90"/>
      <c r="G19" s="91"/>
      <c r="H19" s="91"/>
      <c r="I19" s="91"/>
      <c r="J19" s="90"/>
      <c r="K19" s="90"/>
      <c r="L19" s="89"/>
      <c r="M19" s="44"/>
      <c r="N19" s="44"/>
      <c r="O19" s="44"/>
      <c r="P19" s="30"/>
      <c r="Q19" s="30"/>
      <c r="R19" s="30"/>
      <c r="S19" s="30"/>
    </row>
    <row r="20" spans="2:19" x14ac:dyDescent="0.3">
      <c r="B20" s="37" t="s">
        <v>96</v>
      </c>
      <c r="C20" s="88"/>
      <c r="D20" s="37"/>
      <c r="E20" s="37"/>
      <c r="F20" s="86"/>
      <c r="G20" s="87"/>
      <c r="H20" s="87"/>
      <c r="I20" s="87"/>
      <c r="J20" s="86"/>
      <c r="K20" s="86"/>
      <c r="L20" s="85"/>
      <c r="P20" s="30"/>
      <c r="Q20" s="30"/>
      <c r="R20" s="30"/>
      <c r="S20" s="30"/>
    </row>
    <row r="21" spans="2:19" x14ac:dyDescent="0.3">
      <c r="B21" s="242" t="s">
        <v>127</v>
      </c>
      <c r="C21" s="242"/>
      <c r="D21" s="242"/>
      <c r="E21" s="242"/>
      <c r="F21" s="242"/>
      <c r="G21" s="242"/>
      <c r="H21" s="242"/>
      <c r="I21" s="242"/>
      <c r="J21" s="242"/>
      <c r="K21" s="242"/>
      <c r="L21" s="242"/>
      <c r="P21" s="30"/>
      <c r="Q21" s="30"/>
      <c r="R21" s="30"/>
      <c r="S21" s="30"/>
    </row>
    <row r="22" spans="2:19" ht="43.25" customHeight="1" x14ac:dyDescent="0.3">
      <c r="B22" s="244" t="s">
        <v>128</v>
      </c>
      <c r="C22" s="245"/>
      <c r="D22" s="245"/>
      <c r="E22" s="245"/>
      <c r="F22" s="245"/>
      <c r="G22" s="245"/>
      <c r="H22" s="245"/>
      <c r="I22" s="245"/>
      <c r="J22" s="245"/>
      <c r="K22" s="245"/>
      <c r="L22" s="246"/>
      <c r="P22" s="30"/>
      <c r="Q22" s="30"/>
      <c r="R22" s="30"/>
      <c r="S22" s="30"/>
    </row>
    <row r="23" spans="2:19" ht="27.75" customHeight="1" x14ac:dyDescent="0.3">
      <c r="B23" s="244" t="s">
        <v>129</v>
      </c>
      <c r="C23" s="245"/>
      <c r="D23" s="245"/>
      <c r="E23" s="245"/>
      <c r="F23" s="245"/>
      <c r="G23" s="245"/>
      <c r="H23" s="245"/>
      <c r="I23" s="245"/>
      <c r="J23" s="245"/>
      <c r="K23" s="245"/>
      <c r="L23" s="246"/>
      <c r="P23" s="30"/>
      <c r="Q23" s="30"/>
      <c r="R23" s="30"/>
      <c r="S23" s="30"/>
    </row>
    <row r="24" spans="2:19" ht="21" customHeight="1" x14ac:dyDescent="0.3">
      <c r="B24" s="258" t="s">
        <v>130</v>
      </c>
      <c r="C24" s="258"/>
      <c r="D24" s="258"/>
      <c r="E24" s="258"/>
      <c r="F24" s="258"/>
      <c r="G24" s="258"/>
      <c r="H24" s="258"/>
      <c r="I24" s="258"/>
      <c r="J24" s="258"/>
      <c r="K24" s="258"/>
      <c r="L24" s="258"/>
      <c r="P24" s="30"/>
      <c r="Q24" s="30"/>
      <c r="R24" s="30"/>
      <c r="S24" s="30"/>
    </row>
    <row r="25" spans="2:19" ht="21" customHeight="1" x14ac:dyDescent="0.3">
      <c r="B25" s="255" t="s">
        <v>131</v>
      </c>
      <c r="C25" s="256"/>
      <c r="D25" s="256"/>
      <c r="E25" s="256"/>
      <c r="F25" s="256"/>
      <c r="G25" s="256"/>
      <c r="H25" s="256"/>
      <c r="I25" s="256"/>
      <c r="J25" s="256"/>
      <c r="K25" s="256"/>
      <c r="L25" s="257"/>
      <c r="P25" s="30"/>
      <c r="Q25" s="30"/>
      <c r="R25" s="30"/>
      <c r="S25" s="30"/>
    </row>
    <row r="26" spans="2:19" ht="21" customHeight="1" x14ac:dyDescent="0.3">
      <c r="B26" s="248" t="s">
        <v>132</v>
      </c>
      <c r="C26" s="249"/>
      <c r="D26" s="249"/>
      <c r="E26" s="249"/>
      <c r="F26" s="249"/>
      <c r="G26" s="249"/>
      <c r="H26" s="249"/>
      <c r="I26" s="249"/>
      <c r="J26" s="249"/>
      <c r="K26" s="249"/>
      <c r="L26" s="250"/>
      <c r="P26" s="30"/>
      <c r="Q26" s="30"/>
      <c r="R26" s="30"/>
      <c r="S26" s="30"/>
    </row>
    <row r="27" spans="2:19" x14ac:dyDescent="0.3">
      <c r="B27" s="29"/>
      <c r="C27" s="29"/>
      <c r="D27" s="29"/>
      <c r="E27" s="29"/>
      <c r="F27" s="29"/>
      <c r="G27" s="29"/>
      <c r="H27" s="29"/>
      <c r="I27" s="29"/>
      <c r="J27" s="29"/>
      <c r="K27" s="29"/>
      <c r="L27" s="29"/>
    </row>
    <row r="28" spans="2:19" x14ac:dyDescent="0.3">
      <c r="B28" s="29"/>
      <c r="C28" s="29"/>
      <c r="D28" s="29"/>
      <c r="E28" s="29"/>
      <c r="F28" s="29"/>
      <c r="G28" s="29"/>
      <c r="H28" s="29"/>
      <c r="I28" s="29"/>
      <c r="J28" s="29"/>
      <c r="K28" s="29"/>
      <c r="L28" s="29"/>
    </row>
    <row r="29" spans="2:19" x14ac:dyDescent="0.3">
      <c r="B29" s="29"/>
      <c r="C29" s="29"/>
      <c r="D29" s="29"/>
      <c r="E29" s="29"/>
      <c r="F29" s="29"/>
      <c r="G29" s="29"/>
      <c r="H29" s="29"/>
      <c r="I29" s="29"/>
      <c r="J29" s="29"/>
      <c r="K29" s="29"/>
      <c r="L29" s="29"/>
    </row>
    <row r="30" spans="2:19" x14ac:dyDescent="0.3">
      <c r="B30" s="29"/>
      <c r="C30" s="29"/>
      <c r="D30" s="29"/>
      <c r="E30" s="29"/>
      <c r="F30" s="29"/>
      <c r="G30" s="29"/>
      <c r="H30" s="29"/>
      <c r="I30" s="29"/>
      <c r="J30" s="29"/>
      <c r="K30" s="29"/>
      <c r="L30" s="29"/>
    </row>
    <row r="31" spans="2:19" x14ac:dyDescent="0.3">
      <c r="B31" s="29"/>
      <c r="C31" s="29"/>
      <c r="D31" s="29"/>
      <c r="E31" s="29"/>
      <c r="F31" s="29"/>
      <c r="G31" s="29"/>
      <c r="H31" s="29"/>
      <c r="I31" s="29"/>
      <c r="J31" s="29"/>
      <c r="K31" s="29"/>
      <c r="L31" s="29"/>
    </row>
  </sheetData>
  <mergeCells count="8">
    <mergeCell ref="B26:L26"/>
    <mergeCell ref="B8:K8"/>
    <mergeCell ref="B21:L21"/>
    <mergeCell ref="B5:K7"/>
    <mergeCell ref="B23:L23"/>
    <mergeCell ref="B22:L22"/>
    <mergeCell ref="B25:L25"/>
    <mergeCell ref="B24:L24"/>
  </mergeCells>
  <pageMargins left="0.25" right="0.25" top="0.75" bottom="0.7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B1:G37"/>
  <sheetViews>
    <sheetView showGridLines="0" zoomScaleNormal="100" workbookViewId="0"/>
  </sheetViews>
  <sheetFormatPr defaultColWidth="8.6640625" defaultRowHeight="14" x14ac:dyDescent="0.3"/>
  <cols>
    <col min="1" max="1" width="3.1640625" customWidth="1"/>
    <col min="2" max="7" width="22.1640625" customWidth="1"/>
  </cols>
  <sheetData>
    <row r="1" spans="2:7" x14ac:dyDescent="0.3">
      <c r="B1" s="36" t="s">
        <v>0</v>
      </c>
    </row>
    <row r="2" spans="2:7" x14ac:dyDescent="0.3">
      <c r="B2" s="36" t="s">
        <v>133</v>
      </c>
    </row>
    <row r="3" spans="2:7" ht="14.5" x14ac:dyDescent="0.35">
      <c r="B3" s="28" t="str">
        <f>'1-NSG'!B3</f>
        <v>Q1 2024</v>
      </c>
    </row>
    <row r="4" spans="2:7" x14ac:dyDescent="0.3">
      <c r="B4" s="36"/>
    </row>
    <row r="5" spans="2:7" ht="14" customHeight="1" x14ac:dyDescent="0.3">
      <c r="B5" s="259" t="s">
        <v>134</v>
      </c>
      <c r="C5" s="259"/>
      <c r="D5" s="259"/>
      <c r="E5" s="259"/>
      <c r="F5" s="259"/>
      <c r="G5" s="259"/>
    </row>
    <row r="6" spans="2:7" x14ac:dyDescent="0.3">
      <c r="B6" s="259"/>
      <c r="C6" s="259"/>
      <c r="D6" s="259"/>
      <c r="E6" s="259"/>
      <c r="F6" s="259"/>
      <c r="G6" s="259"/>
    </row>
    <row r="7" spans="2:7" x14ac:dyDescent="0.3">
      <c r="B7" s="259"/>
      <c r="C7" s="259"/>
      <c r="D7" s="259"/>
      <c r="E7" s="259"/>
      <c r="F7" s="259"/>
      <c r="G7" s="259"/>
    </row>
    <row r="8" spans="2:7" x14ac:dyDescent="0.3">
      <c r="B8" s="259"/>
      <c r="C8" s="259"/>
      <c r="D8" s="259"/>
      <c r="E8" s="259"/>
      <c r="F8" s="259"/>
      <c r="G8" s="259"/>
    </row>
    <row r="9" spans="2:7" x14ac:dyDescent="0.3">
      <c r="B9" s="259"/>
      <c r="C9" s="259"/>
      <c r="D9" s="259"/>
      <c r="E9" s="259"/>
      <c r="F9" s="259"/>
      <c r="G9" s="259"/>
    </row>
    <row r="11" spans="2:7" ht="18" x14ac:dyDescent="0.4">
      <c r="B11" s="84" t="s">
        <v>210</v>
      </c>
      <c r="C11" s="84"/>
      <c r="D11" s="83"/>
      <c r="E11" s="83"/>
      <c r="F11" s="83"/>
      <c r="G11" s="83"/>
    </row>
    <row r="12" spans="2:7" ht="42" x14ac:dyDescent="0.3">
      <c r="B12" s="81" t="s">
        <v>69</v>
      </c>
      <c r="C12" s="79" t="s">
        <v>135</v>
      </c>
      <c r="D12" s="79" t="s">
        <v>136</v>
      </c>
      <c r="E12" s="79" t="s">
        <v>137</v>
      </c>
      <c r="F12" s="79" t="s">
        <v>138</v>
      </c>
      <c r="G12" s="79" t="s">
        <v>139</v>
      </c>
    </row>
    <row r="13" spans="2:7" x14ac:dyDescent="0.3">
      <c r="B13" s="62" t="s">
        <v>84</v>
      </c>
      <c r="C13" s="115">
        <v>0</v>
      </c>
      <c r="D13" s="109">
        <v>0</v>
      </c>
      <c r="E13" s="109">
        <f>C13+D13</f>
        <v>0</v>
      </c>
      <c r="F13" s="109">
        <v>0</v>
      </c>
      <c r="G13" s="109">
        <f>E13+F13</f>
        <v>0</v>
      </c>
    </row>
    <row r="14" spans="2:7" x14ac:dyDescent="0.3">
      <c r="B14" s="62" t="s">
        <v>86</v>
      </c>
      <c r="C14" s="117">
        <v>0</v>
      </c>
      <c r="D14" s="116">
        <v>0</v>
      </c>
      <c r="E14" s="109">
        <f t="shared" ref="E14:E16" si="0">C14+D14</f>
        <v>0</v>
      </c>
      <c r="F14" s="116">
        <v>0</v>
      </c>
      <c r="G14" s="109">
        <f t="shared" ref="G14:G15" si="1">E14+F14</f>
        <v>0</v>
      </c>
    </row>
    <row r="15" spans="2:7" x14ac:dyDescent="0.3">
      <c r="B15" s="62" t="s">
        <v>89</v>
      </c>
      <c r="C15" s="115">
        <v>0</v>
      </c>
      <c r="D15" s="109">
        <v>0</v>
      </c>
      <c r="E15" s="109">
        <f t="shared" si="0"/>
        <v>0</v>
      </c>
      <c r="F15" s="109">
        <v>0</v>
      </c>
      <c r="G15" s="109">
        <f t="shared" si="1"/>
        <v>0</v>
      </c>
    </row>
    <row r="16" spans="2:7" x14ac:dyDescent="0.3">
      <c r="B16" s="53" t="s">
        <v>94</v>
      </c>
      <c r="C16" s="108">
        <f>SUM(C13:C15)</f>
        <v>0</v>
      </c>
      <c r="D16" s="108">
        <f>SUM(D13:D15)</f>
        <v>0</v>
      </c>
      <c r="E16" s="108">
        <f t="shared" si="0"/>
        <v>0</v>
      </c>
      <c r="F16" s="107">
        <f>SUM(F13:F15)</f>
        <v>0</v>
      </c>
      <c r="G16" s="107">
        <f>SUM(E16+F16)</f>
        <v>0</v>
      </c>
    </row>
    <row r="17" spans="2:7" ht="27" x14ac:dyDescent="0.3">
      <c r="B17" s="62" t="s">
        <v>95</v>
      </c>
      <c r="C17" s="115">
        <f>E17-D17</f>
        <v>1000041</v>
      </c>
      <c r="D17" s="109">
        <v>273915</v>
      </c>
      <c r="E17" s="109">
        <v>1273956</v>
      </c>
      <c r="F17" s="109">
        <v>0</v>
      </c>
      <c r="G17" s="109">
        <f>E17+F17</f>
        <v>1273956</v>
      </c>
    </row>
    <row r="18" spans="2:7" ht="27" x14ac:dyDescent="0.3">
      <c r="B18" s="62" t="s">
        <v>97</v>
      </c>
      <c r="C18" s="115">
        <f t="shared" ref="C18:C24" si="2">E18-D18</f>
        <v>2413861</v>
      </c>
      <c r="D18" s="109">
        <v>534455</v>
      </c>
      <c r="E18" s="109">
        <v>2948316</v>
      </c>
      <c r="F18" s="109">
        <v>0</v>
      </c>
      <c r="G18" s="109">
        <f t="shared" ref="G18:G20" si="3">E18+F18</f>
        <v>2948316</v>
      </c>
    </row>
    <row r="19" spans="2:7" ht="27" x14ac:dyDescent="0.3">
      <c r="B19" s="62" t="s">
        <v>99</v>
      </c>
      <c r="C19" s="115">
        <f t="shared" si="2"/>
        <v>5349947</v>
      </c>
      <c r="D19" s="109">
        <v>700570</v>
      </c>
      <c r="E19" s="109">
        <v>6050517</v>
      </c>
      <c r="F19" s="109">
        <v>0</v>
      </c>
      <c r="G19" s="109">
        <f t="shared" si="3"/>
        <v>6050517</v>
      </c>
    </row>
    <row r="20" spans="2:7" ht="28" x14ac:dyDescent="0.3">
      <c r="B20" s="53" t="s">
        <v>101</v>
      </c>
      <c r="C20" s="113">
        <f t="shared" si="2"/>
        <v>8763849</v>
      </c>
      <c r="D20" s="114">
        <f>SUM(D17:D19)</f>
        <v>1508940</v>
      </c>
      <c r="E20" s="113">
        <f>SUM(E17:E19)</f>
        <v>10272789</v>
      </c>
      <c r="F20" s="108">
        <f>SUM(F17:F19)</f>
        <v>0</v>
      </c>
      <c r="G20" s="113">
        <f t="shared" si="3"/>
        <v>10272789</v>
      </c>
    </row>
    <row r="21" spans="2:7" ht="27" x14ac:dyDescent="0.3">
      <c r="B21" s="62" t="s">
        <v>102</v>
      </c>
      <c r="C21" s="109">
        <f t="shared" si="2"/>
        <v>3201124</v>
      </c>
      <c r="D21" s="109">
        <v>866273</v>
      </c>
      <c r="E21" s="109">
        <v>4067397</v>
      </c>
      <c r="F21" s="109">
        <v>0</v>
      </c>
      <c r="G21" s="109">
        <f>E21+F21</f>
        <v>4067397</v>
      </c>
    </row>
    <row r="22" spans="2:7" ht="27" x14ac:dyDescent="0.3">
      <c r="B22" s="62" t="s">
        <v>104</v>
      </c>
      <c r="C22" s="109">
        <f t="shared" si="2"/>
        <v>3084511</v>
      </c>
      <c r="D22" s="109">
        <v>762187</v>
      </c>
      <c r="E22" s="109">
        <v>3846698</v>
      </c>
      <c r="F22" s="109">
        <v>0</v>
      </c>
      <c r="G22" s="109">
        <f t="shared" ref="G22:G24" si="4">E22+F22</f>
        <v>3846698</v>
      </c>
    </row>
    <row r="23" spans="2:7" ht="27" x14ac:dyDescent="0.3">
      <c r="B23" s="62" t="s">
        <v>105</v>
      </c>
      <c r="C23" s="109">
        <f t="shared" si="2"/>
        <v>6107762</v>
      </c>
      <c r="D23" s="109">
        <v>722450</v>
      </c>
      <c r="E23" s="109">
        <v>6830212</v>
      </c>
      <c r="F23" s="109">
        <v>0</v>
      </c>
      <c r="G23" s="109">
        <f t="shared" si="4"/>
        <v>6830212</v>
      </c>
    </row>
    <row r="24" spans="2:7" ht="28" x14ac:dyDescent="0.3">
      <c r="B24" s="53" t="s">
        <v>106</v>
      </c>
      <c r="C24" s="113">
        <f t="shared" si="2"/>
        <v>12393397</v>
      </c>
      <c r="D24" s="114">
        <f>SUM(D21:D23)</f>
        <v>2350910</v>
      </c>
      <c r="E24" s="113">
        <f>SUM(E21:E23)</f>
        <v>14744307</v>
      </c>
      <c r="F24" s="108">
        <f>SUM(F21:F23)</f>
        <v>0</v>
      </c>
      <c r="G24" s="113">
        <f t="shared" si="4"/>
        <v>14744307</v>
      </c>
    </row>
    <row r="25" spans="2:7" ht="28" x14ac:dyDescent="0.3">
      <c r="B25" s="81" t="s">
        <v>69</v>
      </c>
      <c r="C25" s="79" t="s">
        <v>140</v>
      </c>
      <c r="D25" s="79" t="s">
        <v>141</v>
      </c>
      <c r="E25" s="25" t="s">
        <v>12</v>
      </c>
      <c r="F25" s="112"/>
      <c r="G25" s="111"/>
    </row>
    <row r="26" spans="2:7" x14ac:dyDescent="0.3">
      <c r="B26" s="57" t="s">
        <v>142</v>
      </c>
      <c r="C26" s="109">
        <v>4026594.3893000004</v>
      </c>
      <c r="D26" s="109">
        <v>4141043</v>
      </c>
      <c r="E26" s="106">
        <f>C26/D26</f>
        <v>0.97236237085681076</v>
      </c>
      <c r="F26" s="105"/>
      <c r="G26" s="48"/>
    </row>
    <row r="27" spans="2:7" x14ac:dyDescent="0.3">
      <c r="B27" s="57" t="s">
        <v>143</v>
      </c>
      <c r="C27" s="109">
        <v>3951073.8</v>
      </c>
      <c r="D27" s="109">
        <f>D26</f>
        <v>4141043</v>
      </c>
      <c r="E27" s="106">
        <f t="shared" ref="E27:E29" si="5">C27/D27</f>
        <v>0.95412527713428719</v>
      </c>
      <c r="F27" s="105"/>
      <c r="G27" s="48"/>
    </row>
    <row r="28" spans="2:7" x14ac:dyDescent="0.3">
      <c r="B28" s="57" t="s">
        <v>144</v>
      </c>
      <c r="C28" s="109">
        <v>3586529.6341273342</v>
      </c>
      <c r="D28" s="109">
        <f t="shared" ref="D28:D29" si="6">D27</f>
        <v>4141043</v>
      </c>
      <c r="E28" s="106">
        <f t="shared" si="5"/>
        <v>0.86609330889037717</v>
      </c>
      <c r="F28" s="105"/>
      <c r="G28" s="48"/>
    </row>
    <row r="29" spans="2:7" x14ac:dyDescent="0.3">
      <c r="B29" s="57" t="s">
        <v>203</v>
      </c>
      <c r="C29" s="110">
        <v>3950330</v>
      </c>
      <c r="D29" s="109">
        <f t="shared" si="6"/>
        <v>4141043</v>
      </c>
      <c r="E29" s="106">
        <f t="shared" si="5"/>
        <v>0.9539456605497697</v>
      </c>
      <c r="F29" s="105"/>
      <c r="G29" s="48"/>
    </row>
    <row r="30" spans="2:7" x14ac:dyDescent="0.3">
      <c r="B30" s="53" t="s">
        <v>109</v>
      </c>
      <c r="C30" s="108">
        <f>SUM(C26:C29)</f>
        <v>15514527.823427334</v>
      </c>
      <c r="D30" s="107">
        <f>SUM(D26:D29)</f>
        <v>16564172</v>
      </c>
      <c r="E30" s="106">
        <f>C30/D30</f>
        <v>0.93663165435781126</v>
      </c>
      <c r="F30" s="105"/>
      <c r="G30" s="48"/>
    </row>
    <row r="31" spans="2:7" x14ac:dyDescent="0.3">
      <c r="B31" s="57" t="s">
        <v>233</v>
      </c>
      <c r="C31" s="109">
        <v>3342407.9699999997</v>
      </c>
      <c r="D31" s="109">
        <v>4098601</v>
      </c>
      <c r="E31" s="106">
        <f>C31/D31</f>
        <v>0.81549972051439013</v>
      </c>
      <c r="F31" s="30"/>
      <c r="G31" s="30"/>
    </row>
    <row r="32" spans="2:7" x14ac:dyDescent="0.3">
      <c r="B32" s="57">
        <v>2023</v>
      </c>
      <c r="C32" s="109">
        <v>4113883.9304999998</v>
      </c>
      <c r="D32" s="109">
        <v>4098601</v>
      </c>
      <c r="E32" s="106">
        <f t="shared" ref="E32:E35" si="7">C32/D32</f>
        <v>1.0037288163692928</v>
      </c>
      <c r="F32" s="30"/>
      <c r="G32" s="30"/>
    </row>
    <row r="33" spans="2:7" x14ac:dyDescent="0.3">
      <c r="B33" s="57">
        <v>2024</v>
      </c>
      <c r="C33" s="109">
        <v>1088667.5899999999</v>
      </c>
      <c r="D33" s="109">
        <v>4098601</v>
      </c>
      <c r="E33" s="106">
        <f t="shared" si="7"/>
        <v>0.26561931498089225</v>
      </c>
      <c r="F33" s="30"/>
      <c r="G33" s="30"/>
    </row>
    <row r="34" spans="2:7" x14ac:dyDescent="0.3">
      <c r="B34" s="57">
        <v>2025</v>
      </c>
      <c r="C34" s="110"/>
      <c r="D34" s="109">
        <v>4098601</v>
      </c>
      <c r="E34" s="106">
        <f t="shared" si="7"/>
        <v>0</v>
      </c>
      <c r="F34" s="30"/>
      <c r="G34" s="30"/>
    </row>
    <row r="35" spans="2:7" x14ac:dyDescent="0.3">
      <c r="B35" s="53" t="s">
        <v>110</v>
      </c>
      <c r="C35" s="108">
        <f>SUM(C31:C34)</f>
        <v>8544959.4904999994</v>
      </c>
      <c r="D35" s="107">
        <f>SUM(D31:D34)</f>
        <v>16394404</v>
      </c>
      <c r="E35" s="106">
        <f t="shared" si="7"/>
        <v>0.5212119629661438</v>
      </c>
      <c r="F35" s="30"/>
      <c r="G35" s="30"/>
    </row>
    <row r="36" spans="2:7" x14ac:dyDescent="0.3">
      <c r="B36" s="30"/>
      <c r="C36" s="30"/>
      <c r="D36" s="30"/>
      <c r="E36" s="30"/>
      <c r="F36" s="30"/>
      <c r="G36" s="30"/>
    </row>
    <row r="37" spans="2:7" ht="30" customHeight="1" x14ac:dyDescent="0.3">
      <c r="B37" s="242" t="s">
        <v>145</v>
      </c>
      <c r="C37" s="242"/>
      <c r="D37" s="242"/>
      <c r="E37" s="242"/>
      <c r="F37" s="242"/>
      <c r="G37" s="242"/>
    </row>
  </sheetData>
  <mergeCells count="2">
    <mergeCell ref="B5:G9"/>
    <mergeCell ref="B37:G37"/>
  </mergeCells>
  <pageMargins left="0.25" right="0.25" top="0.75" bottom="0.75" header="0.3" footer="0.3"/>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S40"/>
  <sheetViews>
    <sheetView showGridLines="0" zoomScaleNormal="100" workbookViewId="0"/>
  </sheetViews>
  <sheetFormatPr defaultColWidth="11.1640625" defaultRowHeight="14" x14ac:dyDescent="0.3"/>
  <cols>
    <col min="1" max="1" width="3.1640625" customWidth="1"/>
  </cols>
  <sheetData>
    <row r="1" spans="2:19" x14ac:dyDescent="0.3">
      <c r="B1" s="27" t="s">
        <v>0</v>
      </c>
      <c r="P1" s="30"/>
      <c r="Q1" s="30"/>
      <c r="R1" s="30"/>
      <c r="S1" s="30"/>
    </row>
    <row r="2" spans="2:19" x14ac:dyDescent="0.3">
      <c r="B2" s="27" t="s">
        <v>146</v>
      </c>
      <c r="P2" s="30"/>
      <c r="Q2" s="30"/>
      <c r="R2" s="30"/>
      <c r="S2" s="30"/>
    </row>
    <row r="3" spans="2:19" ht="14.5" x14ac:dyDescent="0.35">
      <c r="B3" s="28" t="str">
        <f>'1-NSG'!B3</f>
        <v>Q1 2024</v>
      </c>
      <c r="P3" s="30"/>
      <c r="Q3" s="30"/>
      <c r="R3" s="30"/>
      <c r="S3" s="30"/>
    </row>
    <row r="4" spans="2:19" x14ac:dyDescent="0.3">
      <c r="B4" s="27"/>
      <c r="P4" s="30"/>
      <c r="Q4" s="30"/>
      <c r="R4" s="30"/>
      <c r="S4" s="30"/>
    </row>
    <row r="5" spans="2:19" ht="20" customHeight="1" x14ac:dyDescent="0.3">
      <c r="B5" s="254" t="s">
        <v>147</v>
      </c>
      <c r="C5" s="254"/>
      <c r="D5" s="254"/>
      <c r="E5" s="254"/>
      <c r="F5" s="254"/>
      <c r="G5" s="254"/>
      <c r="H5" s="254"/>
      <c r="I5" s="254"/>
      <c r="J5" s="254"/>
      <c r="K5" s="254"/>
      <c r="P5" s="30"/>
      <c r="Q5" s="30"/>
      <c r="R5" s="30"/>
      <c r="S5" s="30"/>
    </row>
    <row r="6" spans="2:19" ht="20" customHeight="1" x14ac:dyDescent="0.3">
      <c r="B6" s="254"/>
      <c r="C6" s="254"/>
      <c r="D6" s="254"/>
      <c r="E6" s="254"/>
      <c r="F6" s="254"/>
      <c r="G6" s="254"/>
      <c r="H6" s="254"/>
      <c r="I6" s="254"/>
      <c r="J6" s="254"/>
      <c r="K6" s="254"/>
      <c r="P6" s="30"/>
      <c r="Q6" s="30"/>
      <c r="R6" s="30"/>
      <c r="S6" s="30"/>
    </row>
    <row r="7" spans="2:19" ht="20" customHeight="1" x14ac:dyDescent="0.3">
      <c r="B7" s="254"/>
      <c r="C7" s="254"/>
      <c r="D7" s="254"/>
      <c r="E7" s="254"/>
      <c r="F7" s="254"/>
      <c r="G7" s="254"/>
      <c r="H7" s="254"/>
      <c r="I7" s="254"/>
      <c r="J7" s="254"/>
      <c r="K7" s="254"/>
      <c r="P7" s="30"/>
      <c r="Q7" s="30"/>
      <c r="R7" s="30"/>
      <c r="S7" s="30"/>
    </row>
    <row r="8" spans="2:19" ht="28.25" customHeight="1" x14ac:dyDescent="0.3">
      <c r="B8" s="251" t="s">
        <v>148</v>
      </c>
      <c r="C8" s="252"/>
      <c r="D8" s="252"/>
      <c r="E8" s="252"/>
      <c r="F8" s="252"/>
      <c r="G8" s="252"/>
      <c r="H8" s="252"/>
      <c r="I8" s="252"/>
      <c r="J8" s="252"/>
      <c r="K8" s="253"/>
      <c r="L8" s="29"/>
      <c r="P8" s="30"/>
      <c r="Q8" s="30"/>
      <c r="R8" s="30"/>
    </row>
    <row r="9" spans="2:19" x14ac:dyDescent="0.3">
      <c r="B9" s="104"/>
      <c r="C9" s="104"/>
      <c r="D9" s="104"/>
      <c r="E9" s="104"/>
      <c r="F9" s="104"/>
      <c r="G9" s="104"/>
      <c r="H9" s="104"/>
      <c r="I9" s="104"/>
      <c r="J9" s="104"/>
      <c r="K9" s="104"/>
      <c r="L9" s="29"/>
      <c r="P9" s="30"/>
      <c r="Q9" s="30"/>
      <c r="R9" s="30"/>
    </row>
    <row r="10" spans="2:19" x14ac:dyDescent="0.3">
      <c r="B10" s="43" t="s">
        <v>211</v>
      </c>
      <c r="C10" s="43"/>
      <c r="D10" s="82"/>
      <c r="E10" s="82"/>
      <c r="F10" s="103"/>
      <c r="G10" s="103"/>
      <c r="H10" s="103"/>
      <c r="I10" s="103"/>
      <c r="J10" s="103"/>
      <c r="K10" s="103"/>
      <c r="L10" s="43" t="s">
        <v>212</v>
      </c>
      <c r="M10" s="44"/>
      <c r="N10" s="44"/>
      <c r="O10" s="44"/>
      <c r="P10" s="30"/>
      <c r="Q10" s="30"/>
      <c r="R10" s="30"/>
    </row>
    <row r="11" spans="2:19" x14ac:dyDescent="0.3">
      <c r="B11" s="43"/>
      <c r="C11" s="269">
        <v>2022</v>
      </c>
      <c r="D11" s="270"/>
      <c r="E11" s="269">
        <v>2023</v>
      </c>
      <c r="F11" s="270"/>
      <c r="G11" s="269">
        <v>2024</v>
      </c>
      <c r="H11" s="270"/>
      <c r="I11" s="269">
        <v>2025</v>
      </c>
      <c r="J11" s="270"/>
      <c r="K11" s="30"/>
      <c r="L11" s="103"/>
      <c r="M11" s="103"/>
      <c r="N11" s="44"/>
      <c r="O11" s="44"/>
      <c r="P11" s="44"/>
      <c r="Q11" s="30"/>
      <c r="R11" s="30"/>
      <c r="S11" s="30"/>
    </row>
    <row r="12" spans="2:19" ht="56" x14ac:dyDescent="0.3">
      <c r="B12" s="102" t="s">
        <v>149</v>
      </c>
      <c r="C12" s="79" t="s">
        <v>150</v>
      </c>
      <c r="D12" s="79" t="s">
        <v>151</v>
      </c>
      <c r="E12" s="79" t="s">
        <v>150</v>
      </c>
      <c r="F12" s="79" t="s">
        <v>151</v>
      </c>
      <c r="G12" s="79" t="s">
        <v>150</v>
      </c>
      <c r="H12" s="79" t="s">
        <v>151</v>
      </c>
      <c r="I12" s="79" t="s">
        <v>150</v>
      </c>
      <c r="J12" s="79" t="s">
        <v>151</v>
      </c>
      <c r="K12" s="30"/>
      <c r="L12" s="266" t="s">
        <v>152</v>
      </c>
      <c r="M12" s="267"/>
      <c r="N12" s="267"/>
      <c r="O12" s="268"/>
      <c r="P12" s="81">
        <v>2022</v>
      </c>
      <c r="Q12" s="81">
        <v>2023</v>
      </c>
      <c r="R12" s="81">
        <v>2024</v>
      </c>
      <c r="S12" s="81">
        <v>2025</v>
      </c>
    </row>
    <row r="13" spans="2:19" x14ac:dyDescent="0.3">
      <c r="B13" s="40">
        <v>60002</v>
      </c>
      <c r="C13" s="188">
        <v>0</v>
      </c>
      <c r="D13" s="188">
        <v>0</v>
      </c>
      <c r="E13" s="188">
        <v>0</v>
      </c>
      <c r="F13" s="188">
        <v>0</v>
      </c>
      <c r="G13" s="188">
        <v>0</v>
      </c>
      <c r="H13" s="188">
        <v>0</v>
      </c>
      <c r="I13" s="188"/>
      <c r="J13" s="188"/>
      <c r="K13" s="30"/>
      <c r="L13" s="260" t="s">
        <v>153</v>
      </c>
      <c r="M13" s="261"/>
      <c r="N13" s="261"/>
      <c r="O13" s="262"/>
      <c r="P13" s="188">
        <v>0</v>
      </c>
      <c r="Q13" s="188">
        <v>0</v>
      </c>
      <c r="R13" s="188">
        <v>0</v>
      </c>
      <c r="S13" s="188"/>
    </row>
    <row r="14" spans="2:19" x14ac:dyDescent="0.3">
      <c r="B14" s="40">
        <v>60015</v>
      </c>
      <c r="C14" s="188">
        <v>0</v>
      </c>
      <c r="D14" s="188">
        <v>0</v>
      </c>
      <c r="E14" s="188">
        <v>0</v>
      </c>
      <c r="F14" s="188">
        <v>0</v>
      </c>
      <c r="G14" s="188">
        <v>0</v>
      </c>
      <c r="H14" s="188">
        <v>0</v>
      </c>
      <c r="I14" s="188"/>
      <c r="J14" s="188"/>
      <c r="K14" s="30"/>
      <c r="L14" s="260" t="s">
        <v>154</v>
      </c>
      <c r="M14" s="261"/>
      <c r="N14" s="261"/>
      <c r="O14" s="262"/>
      <c r="P14" s="188">
        <v>0</v>
      </c>
      <c r="Q14" s="188">
        <v>0</v>
      </c>
      <c r="R14" s="188">
        <v>0</v>
      </c>
      <c r="S14" s="188"/>
    </row>
    <row r="15" spans="2:19" x14ac:dyDescent="0.3">
      <c r="B15" s="40">
        <v>60022</v>
      </c>
      <c r="C15" s="188">
        <v>0</v>
      </c>
      <c r="D15" s="188">
        <v>0</v>
      </c>
      <c r="E15" s="188">
        <v>0</v>
      </c>
      <c r="F15" s="188">
        <v>0</v>
      </c>
      <c r="G15" s="188">
        <v>0</v>
      </c>
      <c r="H15" s="188">
        <v>0</v>
      </c>
      <c r="I15" s="188"/>
      <c r="J15" s="188"/>
      <c r="K15" s="30"/>
      <c r="L15" s="260" t="s">
        <v>155</v>
      </c>
      <c r="M15" s="261"/>
      <c r="N15" s="261"/>
      <c r="O15" s="262"/>
      <c r="P15" s="188">
        <v>0</v>
      </c>
      <c r="Q15" s="188">
        <v>0</v>
      </c>
      <c r="R15" s="188">
        <v>0</v>
      </c>
      <c r="S15" s="188"/>
    </row>
    <row r="16" spans="2:19" x14ac:dyDescent="0.3">
      <c r="B16" s="40">
        <v>60030</v>
      </c>
      <c r="C16" s="188">
        <v>0</v>
      </c>
      <c r="D16" s="188">
        <v>0</v>
      </c>
      <c r="E16" s="188">
        <v>0</v>
      </c>
      <c r="F16" s="188">
        <v>0</v>
      </c>
      <c r="G16" s="188">
        <v>0</v>
      </c>
      <c r="H16" s="188">
        <v>0</v>
      </c>
      <c r="I16" s="188"/>
      <c r="J16" s="188"/>
      <c r="K16" s="30"/>
      <c r="L16" s="260" t="s">
        <v>156</v>
      </c>
      <c r="M16" s="261"/>
      <c r="N16" s="261"/>
      <c r="O16" s="262"/>
      <c r="P16" s="188">
        <v>0</v>
      </c>
      <c r="Q16" s="188">
        <v>0</v>
      </c>
      <c r="R16" s="188">
        <v>0</v>
      </c>
      <c r="S16" s="188"/>
    </row>
    <row r="17" spans="2:19" x14ac:dyDescent="0.3">
      <c r="B17" s="40">
        <v>60031</v>
      </c>
      <c r="C17" s="188">
        <v>0</v>
      </c>
      <c r="D17" s="188">
        <v>0</v>
      </c>
      <c r="E17" s="188">
        <v>0</v>
      </c>
      <c r="F17" s="188">
        <v>0</v>
      </c>
      <c r="G17" s="188">
        <v>0</v>
      </c>
      <c r="H17" s="188">
        <v>0</v>
      </c>
      <c r="I17" s="188"/>
      <c r="J17" s="188"/>
      <c r="K17" s="30"/>
      <c r="L17" s="260" t="s">
        <v>157</v>
      </c>
      <c r="M17" s="261"/>
      <c r="N17" s="261"/>
      <c r="O17" s="262"/>
      <c r="P17" s="188">
        <v>0</v>
      </c>
      <c r="Q17" s="188">
        <v>0</v>
      </c>
      <c r="R17" s="188">
        <v>0</v>
      </c>
      <c r="S17" s="188"/>
    </row>
    <row r="18" spans="2:19" x14ac:dyDescent="0.3">
      <c r="B18" s="40">
        <v>60035</v>
      </c>
      <c r="C18" s="189">
        <v>0</v>
      </c>
      <c r="D18" s="188">
        <v>0</v>
      </c>
      <c r="E18" s="189">
        <v>1</v>
      </c>
      <c r="F18" s="188">
        <v>209</v>
      </c>
      <c r="G18" s="189">
        <v>0</v>
      </c>
      <c r="H18" s="188">
        <v>0</v>
      </c>
      <c r="I18" s="189"/>
      <c r="J18" s="188"/>
      <c r="K18" s="30"/>
      <c r="L18" s="260" t="s">
        <v>158</v>
      </c>
      <c r="M18" s="261"/>
      <c r="N18" s="261"/>
      <c r="O18" s="262"/>
      <c r="P18" s="189">
        <v>0</v>
      </c>
      <c r="Q18" s="189">
        <v>0</v>
      </c>
      <c r="R18" s="189">
        <v>0</v>
      </c>
      <c r="S18" s="189"/>
    </row>
    <row r="19" spans="2:19" x14ac:dyDescent="0.3">
      <c r="B19" s="94">
        <v>60037</v>
      </c>
      <c r="C19" s="189">
        <v>209</v>
      </c>
      <c r="D19" s="189">
        <v>209</v>
      </c>
      <c r="E19" s="189">
        <v>0</v>
      </c>
      <c r="F19" s="189">
        <v>0</v>
      </c>
      <c r="G19" s="189">
        <v>0</v>
      </c>
      <c r="H19" s="189">
        <v>0</v>
      </c>
      <c r="I19" s="189"/>
      <c r="J19" s="189"/>
      <c r="K19" s="30"/>
      <c r="L19" s="263" t="s">
        <v>159</v>
      </c>
      <c r="M19" s="264"/>
      <c r="N19" s="264"/>
      <c r="O19" s="265"/>
      <c r="P19" s="189">
        <v>0</v>
      </c>
      <c r="Q19" s="189">
        <v>0</v>
      </c>
      <c r="R19" s="189">
        <v>0</v>
      </c>
      <c r="S19" s="189"/>
    </row>
    <row r="20" spans="2:19" x14ac:dyDescent="0.3">
      <c r="B20" s="94">
        <v>60040</v>
      </c>
      <c r="C20" s="189">
        <v>0</v>
      </c>
      <c r="D20" s="189">
        <v>0</v>
      </c>
      <c r="E20" s="189">
        <v>0</v>
      </c>
      <c r="F20" s="189">
        <v>0</v>
      </c>
      <c r="G20" s="189">
        <v>0</v>
      </c>
      <c r="H20" s="189">
        <v>0</v>
      </c>
      <c r="I20" s="189"/>
      <c r="J20" s="189"/>
      <c r="K20" s="30"/>
      <c r="L20" s="263" t="s">
        <v>160</v>
      </c>
      <c r="M20" s="264"/>
      <c r="N20" s="264"/>
      <c r="O20" s="265"/>
      <c r="P20" s="189">
        <v>0</v>
      </c>
      <c r="Q20" s="189">
        <v>0</v>
      </c>
      <c r="R20" s="189">
        <v>0</v>
      </c>
      <c r="S20" s="189"/>
    </row>
    <row r="21" spans="2:19" x14ac:dyDescent="0.3">
      <c r="B21" s="94">
        <v>60044</v>
      </c>
      <c r="C21" s="189">
        <v>0</v>
      </c>
      <c r="D21" s="189">
        <v>0</v>
      </c>
      <c r="E21" s="189">
        <v>0</v>
      </c>
      <c r="F21" s="189">
        <v>0</v>
      </c>
      <c r="G21" s="189">
        <v>0</v>
      </c>
      <c r="H21" s="189">
        <v>0</v>
      </c>
      <c r="I21" s="189"/>
      <c r="J21" s="189"/>
      <c r="K21" s="30"/>
      <c r="L21" s="103"/>
      <c r="M21" s="103"/>
      <c r="N21" s="44"/>
      <c r="O21" s="44"/>
      <c r="P21" s="30"/>
      <c r="Q21" s="30"/>
      <c r="R21" s="30"/>
      <c r="S21" s="30"/>
    </row>
    <row r="22" spans="2:19" x14ac:dyDescent="0.3">
      <c r="B22" s="94">
        <v>60045</v>
      </c>
      <c r="C22" s="189">
        <v>0</v>
      </c>
      <c r="D22" s="189">
        <v>0</v>
      </c>
      <c r="E22" s="189">
        <v>0</v>
      </c>
      <c r="F22" s="189">
        <v>0</v>
      </c>
      <c r="G22" s="189">
        <v>0</v>
      </c>
      <c r="H22" s="189">
        <v>0</v>
      </c>
      <c r="I22" s="189"/>
      <c r="J22" s="189"/>
      <c r="K22" s="30"/>
      <c r="L22" s="30"/>
      <c r="M22" s="30"/>
      <c r="N22" s="30"/>
      <c r="O22" s="30"/>
      <c r="P22" s="30"/>
      <c r="Q22" s="30"/>
      <c r="R22" s="30"/>
      <c r="S22" s="30"/>
    </row>
    <row r="23" spans="2:19" x14ac:dyDescent="0.3">
      <c r="B23" s="94">
        <v>60046</v>
      </c>
      <c r="C23" s="189">
        <v>0</v>
      </c>
      <c r="D23" s="189">
        <v>0</v>
      </c>
      <c r="E23" s="189">
        <v>0</v>
      </c>
      <c r="F23" s="189">
        <v>0</v>
      </c>
      <c r="G23" s="189">
        <v>0</v>
      </c>
      <c r="H23" s="189">
        <v>0</v>
      </c>
      <c r="I23" s="189"/>
      <c r="J23" s="189"/>
      <c r="K23" s="30"/>
      <c r="L23" s="30"/>
      <c r="M23" s="30"/>
      <c r="N23" s="30"/>
      <c r="O23" s="30"/>
      <c r="P23" s="30"/>
      <c r="Q23" s="30"/>
      <c r="R23" s="30"/>
      <c r="S23" s="30"/>
    </row>
    <row r="24" spans="2:19" x14ac:dyDescent="0.3">
      <c r="B24" s="94">
        <v>60047</v>
      </c>
      <c r="C24" s="189">
        <v>0</v>
      </c>
      <c r="D24" s="189">
        <v>0</v>
      </c>
      <c r="E24" s="189">
        <v>0</v>
      </c>
      <c r="F24" s="189">
        <v>0</v>
      </c>
      <c r="G24" s="189">
        <v>0</v>
      </c>
      <c r="H24" s="189">
        <v>0</v>
      </c>
      <c r="I24" s="189"/>
      <c r="J24" s="189"/>
      <c r="K24" s="30"/>
      <c r="L24" s="30"/>
      <c r="M24" s="30"/>
      <c r="N24" s="30"/>
      <c r="O24" s="30"/>
      <c r="P24" s="30"/>
      <c r="Q24" s="30"/>
      <c r="R24" s="30"/>
      <c r="S24" s="30"/>
    </row>
    <row r="25" spans="2:19" x14ac:dyDescent="0.3">
      <c r="B25" s="94">
        <v>60048</v>
      </c>
      <c r="C25" s="189">
        <v>0</v>
      </c>
      <c r="D25" s="189">
        <v>0</v>
      </c>
      <c r="E25" s="189">
        <v>0</v>
      </c>
      <c r="F25" s="189">
        <v>0</v>
      </c>
      <c r="G25" s="189">
        <v>0</v>
      </c>
      <c r="H25" s="189">
        <v>0</v>
      </c>
      <c r="I25" s="189"/>
      <c r="J25" s="189"/>
      <c r="K25" s="30"/>
      <c r="L25" s="30"/>
      <c r="M25" s="30"/>
      <c r="N25" s="30"/>
      <c r="O25" s="30"/>
      <c r="P25" s="30"/>
      <c r="Q25" s="30"/>
      <c r="R25" s="30"/>
      <c r="S25" s="30"/>
    </row>
    <row r="26" spans="2:19" x14ac:dyDescent="0.3">
      <c r="B26" s="94">
        <v>60060</v>
      </c>
      <c r="C26" s="189">
        <v>0</v>
      </c>
      <c r="D26" s="189">
        <v>0</v>
      </c>
      <c r="E26" s="189">
        <v>0</v>
      </c>
      <c r="F26" s="189">
        <v>0</v>
      </c>
      <c r="G26" s="189">
        <v>0</v>
      </c>
      <c r="H26" s="189">
        <v>0</v>
      </c>
      <c r="I26" s="189"/>
      <c r="J26" s="189"/>
      <c r="K26" s="30"/>
      <c r="L26" s="30"/>
      <c r="M26" s="30"/>
      <c r="N26" s="30"/>
      <c r="O26" s="30"/>
      <c r="P26" s="30"/>
      <c r="Q26" s="30"/>
      <c r="R26" s="30"/>
      <c r="S26" s="30"/>
    </row>
    <row r="27" spans="2:19" x14ac:dyDescent="0.3">
      <c r="B27" s="94">
        <v>60061</v>
      </c>
      <c r="C27" s="189">
        <v>0</v>
      </c>
      <c r="D27" s="189">
        <v>0</v>
      </c>
      <c r="E27" s="189">
        <v>0</v>
      </c>
      <c r="F27" s="189">
        <v>0</v>
      </c>
      <c r="G27" s="189">
        <v>0</v>
      </c>
      <c r="H27" s="189">
        <v>0</v>
      </c>
      <c r="I27" s="189"/>
      <c r="J27" s="189"/>
      <c r="K27" s="30"/>
      <c r="L27" s="30"/>
      <c r="M27" s="30"/>
      <c r="N27" s="30"/>
      <c r="O27" s="30"/>
      <c r="P27" s="30"/>
      <c r="Q27" s="30"/>
      <c r="R27" s="30"/>
      <c r="S27" s="30"/>
    </row>
    <row r="28" spans="2:19" x14ac:dyDescent="0.3">
      <c r="B28" s="94">
        <v>60062</v>
      </c>
      <c r="C28" s="189">
        <v>0</v>
      </c>
      <c r="D28" s="189">
        <v>0</v>
      </c>
      <c r="E28" s="189">
        <v>0</v>
      </c>
      <c r="F28" s="189">
        <v>0</v>
      </c>
      <c r="G28" s="189">
        <v>0</v>
      </c>
      <c r="H28" s="189">
        <v>0</v>
      </c>
      <c r="I28" s="189"/>
      <c r="J28" s="189"/>
      <c r="K28" s="30"/>
      <c r="L28" s="30"/>
      <c r="M28" s="30"/>
      <c r="N28" s="30"/>
      <c r="O28" s="30"/>
      <c r="P28" s="30"/>
      <c r="Q28" s="30"/>
      <c r="R28" s="30"/>
      <c r="S28" s="30"/>
    </row>
    <row r="29" spans="2:19" x14ac:dyDescent="0.3">
      <c r="B29" s="94">
        <v>60064</v>
      </c>
      <c r="C29" s="189">
        <v>11</v>
      </c>
      <c r="D29" s="189">
        <v>58</v>
      </c>
      <c r="E29" s="189">
        <v>4</v>
      </c>
      <c r="F29" s="189">
        <v>46</v>
      </c>
      <c r="G29" s="189">
        <v>0</v>
      </c>
      <c r="H29" s="189">
        <v>0</v>
      </c>
      <c r="I29" s="189"/>
      <c r="J29" s="189"/>
      <c r="K29" s="30"/>
      <c r="L29" s="30"/>
      <c r="M29" s="30"/>
      <c r="N29" s="30"/>
      <c r="O29" s="30"/>
      <c r="P29" s="30"/>
      <c r="Q29" s="30"/>
      <c r="R29" s="30"/>
      <c r="S29" s="30"/>
    </row>
    <row r="30" spans="2:19" x14ac:dyDescent="0.3">
      <c r="B30" s="94">
        <v>60069</v>
      </c>
      <c r="C30" s="189">
        <v>0</v>
      </c>
      <c r="D30" s="189">
        <v>0</v>
      </c>
      <c r="E30" s="189">
        <v>0</v>
      </c>
      <c r="F30" s="189">
        <v>0</v>
      </c>
      <c r="G30" s="189">
        <v>0</v>
      </c>
      <c r="H30" s="189">
        <v>0</v>
      </c>
      <c r="I30" s="189"/>
      <c r="J30" s="189"/>
      <c r="K30" s="30"/>
      <c r="L30" s="30"/>
      <c r="M30" s="30"/>
      <c r="N30" s="30"/>
      <c r="O30" s="30"/>
      <c r="P30" s="30"/>
      <c r="Q30" s="30"/>
      <c r="R30" s="30"/>
      <c r="S30" s="30"/>
    </row>
    <row r="31" spans="2:19" x14ac:dyDescent="0.3">
      <c r="B31" s="94">
        <v>60075</v>
      </c>
      <c r="C31" s="189">
        <v>0</v>
      </c>
      <c r="D31" s="189">
        <v>0</v>
      </c>
      <c r="E31" s="189">
        <v>0</v>
      </c>
      <c r="F31" s="189">
        <v>0</v>
      </c>
      <c r="G31" s="189">
        <v>0</v>
      </c>
      <c r="H31" s="189">
        <v>0</v>
      </c>
      <c r="I31" s="189"/>
      <c r="J31" s="189"/>
      <c r="K31" s="30"/>
      <c r="L31" s="30"/>
      <c r="M31" s="30"/>
      <c r="N31" s="30"/>
      <c r="O31" s="30"/>
      <c r="P31" s="30"/>
      <c r="Q31" s="30"/>
      <c r="R31" s="30"/>
      <c r="S31" s="30"/>
    </row>
    <row r="32" spans="2:19" x14ac:dyDescent="0.3">
      <c r="B32" s="94">
        <v>60079</v>
      </c>
      <c r="C32" s="189">
        <v>0</v>
      </c>
      <c r="D32" s="189">
        <v>0</v>
      </c>
      <c r="E32" s="189">
        <v>0</v>
      </c>
      <c r="F32" s="189">
        <v>0</v>
      </c>
      <c r="G32" s="189">
        <v>0</v>
      </c>
      <c r="H32" s="189">
        <v>0</v>
      </c>
      <c r="I32" s="189"/>
      <c r="J32" s="189"/>
      <c r="K32" s="30"/>
      <c r="L32" s="30"/>
      <c r="M32" s="30"/>
      <c r="N32" s="30"/>
      <c r="O32" s="30"/>
      <c r="P32" s="30"/>
      <c r="Q32" s="30"/>
      <c r="R32" s="30"/>
      <c r="S32" s="30"/>
    </row>
    <row r="33" spans="2:19" x14ac:dyDescent="0.3">
      <c r="B33" s="94">
        <v>60083</v>
      </c>
      <c r="C33" s="189">
        <v>0</v>
      </c>
      <c r="D33" s="189">
        <v>0</v>
      </c>
      <c r="E33" s="189">
        <v>1</v>
      </c>
      <c r="F33" s="189">
        <v>6</v>
      </c>
      <c r="G33" s="189">
        <v>0</v>
      </c>
      <c r="H33" s="189">
        <v>0</v>
      </c>
      <c r="I33" s="189"/>
      <c r="J33" s="189"/>
      <c r="K33" s="30"/>
      <c r="L33" s="30"/>
      <c r="M33" s="30"/>
      <c r="N33" s="30"/>
      <c r="O33" s="30"/>
      <c r="P33" s="30"/>
      <c r="Q33" s="30"/>
      <c r="R33" s="30"/>
      <c r="S33" s="30"/>
    </row>
    <row r="34" spans="2:19" x14ac:dyDescent="0.3">
      <c r="B34" s="94">
        <v>60085</v>
      </c>
      <c r="C34" s="189">
        <v>54</v>
      </c>
      <c r="D34" s="189">
        <v>926</v>
      </c>
      <c r="E34" s="189">
        <v>9</v>
      </c>
      <c r="F34" s="189">
        <v>112</v>
      </c>
      <c r="G34" s="189">
        <v>4</v>
      </c>
      <c r="H34" s="189">
        <v>112</v>
      </c>
      <c r="I34" s="189"/>
      <c r="J34" s="189"/>
      <c r="K34" s="30"/>
      <c r="L34" s="30"/>
      <c r="M34" s="30"/>
      <c r="N34" s="30"/>
      <c r="O34" s="30"/>
      <c r="P34" s="30"/>
      <c r="Q34" s="30"/>
      <c r="R34" s="30"/>
      <c r="S34" s="30"/>
    </row>
    <row r="35" spans="2:19" x14ac:dyDescent="0.3">
      <c r="B35" s="94">
        <v>60087</v>
      </c>
      <c r="C35" s="189">
        <v>26</v>
      </c>
      <c r="D35" s="189">
        <v>961</v>
      </c>
      <c r="E35" s="189">
        <v>1</v>
      </c>
      <c r="F35" s="189">
        <v>1</v>
      </c>
      <c r="G35" s="189">
        <v>0</v>
      </c>
      <c r="H35" s="189">
        <v>0</v>
      </c>
      <c r="I35" s="189"/>
      <c r="J35" s="189"/>
      <c r="K35" s="30"/>
      <c r="L35" s="30"/>
      <c r="M35" s="30"/>
      <c r="N35" s="30"/>
      <c r="O35" s="30"/>
      <c r="P35" s="30"/>
      <c r="Q35" s="30"/>
      <c r="R35" s="30"/>
      <c r="S35" s="30"/>
    </row>
    <row r="36" spans="2:19" x14ac:dyDescent="0.3">
      <c r="B36" s="94">
        <v>60088</v>
      </c>
      <c r="C36" s="189">
        <v>0</v>
      </c>
      <c r="D36" s="189">
        <v>0</v>
      </c>
      <c r="E36" s="189">
        <v>1</v>
      </c>
      <c r="F36" s="189">
        <v>819</v>
      </c>
      <c r="G36" s="189">
        <v>1</v>
      </c>
      <c r="H36" s="189">
        <v>819</v>
      </c>
      <c r="I36" s="189"/>
      <c r="J36" s="189"/>
      <c r="K36" s="30"/>
      <c r="L36" s="30"/>
      <c r="M36" s="30"/>
      <c r="N36" s="30"/>
      <c r="O36" s="30"/>
      <c r="P36" s="30"/>
      <c r="Q36" s="30"/>
      <c r="R36" s="30"/>
      <c r="S36" s="30"/>
    </row>
    <row r="37" spans="2:19" x14ac:dyDescent="0.3">
      <c r="B37" s="94">
        <v>60089</v>
      </c>
      <c r="C37" s="189">
        <v>0</v>
      </c>
      <c r="D37" s="189">
        <v>0</v>
      </c>
      <c r="E37" s="189">
        <v>0</v>
      </c>
      <c r="F37" s="189">
        <v>0</v>
      </c>
      <c r="G37" s="189">
        <v>0</v>
      </c>
      <c r="H37" s="189">
        <v>0</v>
      </c>
      <c r="I37" s="189"/>
      <c r="J37" s="189"/>
      <c r="K37" s="30"/>
      <c r="L37" s="30"/>
      <c r="M37" s="30"/>
      <c r="N37" s="30"/>
      <c r="O37" s="30"/>
      <c r="P37" s="30"/>
      <c r="Q37" s="30"/>
      <c r="R37" s="30"/>
      <c r="S37" s="30"/>
    </row>
    <row r="38" spans="2:19" x14ac:dyDescent="0.3">
      <c r="B38" s="94">
        <v>60093</v>
      </c>
      <c r="C38" s="189">
        <v>0</v>
      </c>
      <c r="D38" s="189">
        <v>0</v>
      </c>
      <c r="E38" s="189">
        <v>0</v>
      </c>
      <c r="F38" s="189">
        <v>0</v>
      </c>
      <c r="G38" s="189">
        <v>0</v>
      </c>
      <c r="H38" s="189">
        <v>0</v>
      </c>
      <c r="I38" s="189"/>
      <c r="J38" s="189"/>
      <c r="K38" s="30"/>
      <c r="L38" s="30"/>
      <c r="M38" s="30"/>
      <c r="N38" s="30"/>
      <c r="O38" s="30"/>
      <c r="P38" s="30"/>
      <c r="Q38" s="30"/>
      <c r="R38" s="30"/>
      <c r="S38" s="30"/>
    </row>
    <row r="39" spans="2:19" x14ac:dyDescent="0.3">
      <c r="B39" s="94">
        <v>60096</v>
      </c>
      <c r="C39" s="189">
        <v>0</v>
      </c>
      <c r="D39" s="189">
        <v>0</v>
      </c>
      <c r="E39" s="189">
        <v>0</v>
      </c>
      <c r="F39" s="189">
        <v>0</v>
      </c>
      <c r="G39" s="189">
        <v>0</v>
      </c>
      <c r="H39" s="189">
        <v>0</v>
      </c>
      <c r="I39" s="189"/>
      <c r="J39" s="189"/>
      <c r="K39" s="30"/>
      <c r="L39" s="30"/>
      <c r="M39" s="30"/>
      <c r="N39" s="30"/>
      <c r="O39" s="30"/>
      <c r="P39" s="30"/>
      <c r="Q39" s="30"/>
      <c r="R39" s="30"/>
      <c r="S39" s="30"/>
    </row>
    <row r="40" spans="2:19" x14ac:dyDescent="0.3">
      <c r="B40" s="94">
        <v>60099</v>
      </c>
      <c r="C40" s="189">
        <v>7</v>
      </c>
      <c r="D40" s="189">
        <v>53</v>
      </c>
      <c r="E40" s="189">
        <v>1</v>
      </c>
      <c r="F40" s="189">
        <v>139</v>
      </c>
      <c r="G40" s="189">
        <v>0</v>
      </c>
      <c r="H40" s="189">
        <v>0</v>
      </c>
      <c r="I40" s="189"/>
      <c r="J40" s="189"/>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pageMargins left="0.7" right="0.7"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B1:AA67"/>
  <sheetViews>
    <sheetView showGridLines="0" zoomScaleNormal="100" zoomScaleSheetLayoutView="100" workbookViewId="0"/>
  </sheetViews>
  <sheetFormatPr defaultColWidth="11.1640625" defaultRowHeight="14" x14ac:dyDescent="0.3"/>
  <cols>
    <col min="1" max="1" width="3.1640625" customWidth="1"/>
    <col min="2" max="2" width="52" customWidth="1"/>
    <col min="3" max="17" width="15.6640625" customWidth="1"/>
    <col min="18" max="22" width="15.6640625" hidden="1" customWidth="1"/>
  </cols>
  <sheetData>
    <row r="1" spans="2:27" x14ac:dyDescent="0.3">
      <c r="B1" s="27" t="s">
        <v>0</v>
      </c>
      <c r="P1" s="30"/>
      <c r="Q1" s="30"/>
    </row>
    <row r="2" spans="2:27" x14ac:dyDescent="0.3">
      <c r="B2" s="27" t="s">
        <v>231</v>
      </c>
      <c r="P2" s="30"/>
      <c r="Q2" s="30"/>
    </row>
    <row r="3" spans="2:27" ht="14.5" x14ac:dyDescent="0.35">
      <c r="B3" s="28" t="str">
        <f>RIGHT('1-NSG'!B3, 4)</f>
        <v>2024</v>
      </c>
      <c r="P3" s="30"/>
      <c r="Q3" s="30"/>
    </row>
    <row r="4" spans="2:27" x14ac:dyDescent="0.3">
      <c r="B4" s="27"/>
      <c r="P4" s="30"/>
      <c r="Q4" s="30"/>
    </row>
    <row r="5" spans="2:27" ht="20" customHeight="1" x14ac:dyDescent="0.3">
      <c r="B5" s="254" t="s">
        <v>161</v>
      </c>
      <c r="C5" s="254"/>
      <c r="D5" s="254"/>
      <c r="E5" s="254"/>
      <c r="F5" s="254"/>
      <c r="G5" s="254"/>
      <c r="H5" s="254"/>
      <c r="I5" s="254"/>
      <c r="J5" s="254"/>
      <c r="K5" s="254"/>
      <c r="P5" s="30"/>
      <c r="Q5" s="30"/>
    </row>
    <row r="6" spans="2:27" ht="20" customHeight="1" x14ac:dyDescent="0.3">
      <c r="B6" s="254"/>
      <c r="C6" s="254"/>
      <c r="D6" s="254"/>
      <c r="E6" s="254"/>
      <c r="F6" s="254"/>
      <c r="G6" s="254"/>
      <c r="H6" s="254"/>
      <c r="I6" s="254"/>
      <c r="J6" s="254"/>
      <c r="K6" s="254"/>
      <c r="P6" s="30"/>
      <c r="Q6" s="30"/>
    </row>
    <row r="7" spans="2:27" ht="20" customHeight="1" x14ac:dyDescent="0.3">
      <c r="B7" s="254"/>
      <c r="C7" s="254"/>
      <c r="D7" s="254"/>
      <c r="E7" s="254"/>
      <c r="F7" s="254"/>
      <c r="G7" s="254"/>
      <c r="H7" s="254"/>
      <c r="I7" s="254"/>
      <c r="J7" s="254"/>
      <c r="K7" s="254"/>
      <c r="P7" s="30"/>
      <c r="Q7" s="30"/>
    </row>
    <row r="8" spans="2:27" ht="28.25" customHeight="1" x14ac:dyDescent="0.3">
      <c r="B8" s="251" t="s">
        <v>148</v>
      </c>
      <c r="C8" s="252"/>
      <c r="D8" s="252"/>
      <c r="E8" s="252"/>
      <c r="F8" s="252"/>
      <c r="G8" s="252"/>
      <c r="H8" s="252"/>
      <c r="I8" s="252"/>
      <c r="J8" s="252"/>
      <c r="K8" s="253"/>
      <c r="L8" s="29"/>
      <c r="P8" s="30"/>
      <c r="Q8" s="30"/>
    </row>
    <row r="9" spans="2:27" x14ac:dyDescent="0.3">
      <c r="B9" s="104"/>
      <c r="C9" s="104"/>
      <c r="D9" s="104"/>
      <c r="E9" s="104"/>
      <c r="F9" s="104"/>
      <c r="G9" s="104"/>
      <c r="H9" s="104"/>
      <c r="I9" s="104"/>
      <c r="J9" s="104"/>
      <c r="K9" s="104"/>
      <c r="L9" s="29"/>
      <c r="P9" s="30"/>
      <c r="Q9" s="30"/>
    </row>
    <row r="10" spans="2:27" x14ac:dyDescent="0.3">
      <c r="B10" s="43" t="s">
        <v>213</v>
      </c>
      <c r="C10" s="43"/>
      <c r="D10" s="82"/>
      <c r="E10" s="82"/>
      <c r="F10" s="103"/>
      <c r="G10" s="103"/>
      <c r="H10" s="103"/>
      <c r="I10" s="103"/>
      <c r="J10" s="103"/>
      <c r="K10" s="103"/>
      <c r="L10" s="196"/>
      <c r="M10" s="1"/>
      <c r="N10" s="1"/>
      <c r="O10" s="1"/>
      <c r="P10" s="197"/>
      <c r="Q10" s="197"/>
    </row>
    <row r="11" spans="2:27" x14ac:dyDescent="0.3">
      <c r="B11" s="43"/>
      <c r="C11" s="269">
        <v>2022</v>
      </c>
      <c r="D11" s="271"/>
      <c r="E11" s="271"/>
      <c r="F11" s="271"/>
      <c r="G11" s="270"/>
      <c r="H11" s="269">
        <v>2023</v>
      </c>
      <c r="I11" s="271"/>
      <c r="J11" s="271"/>
      <c r="K11" s="271"/>
      <c r="L11" s="270"/>
      <c r="M11" s="269">
        <v>2024</v>
      </c>
      <c r="N11" s="271"/>
      <c r="O11" s="271"/>
      <c r="P11" s="271"/>
      <c r="Q11" s="270"/>
      <c r="R11" s="269">
        <v>2025</v>
      </c>
      <c r="S11" s="271"/>
      <c r="T11" s="271"/>
      <c r="U11" s="271"/>
      <c r="V11" s="270"/>
      <c r="W11" s="1"/>
      <c r="X11" s="197"/>
      <c r="Y11" s="197"/>
      <c r="Z11" s="197"/>
      <c r="AA11" s="197"/>
    </row>
    <row r="12" spans="2:27" ht="56" x14ac:dyDescent="0.3">
      <c r="B12" s="102" t="s">
        <v>149</v>
      </c>
      <c r="C12" s="79" t="s">
        <v>162</v>
      </c>
      <c r="D12" s="79" t="s">
        <v>163</v>
      </c>
      <c r="E12" s="79" t="s">
        <v>164</v>
      </c>
      <c r="F12" s="79" t="s">
        <v>165</v>
      </c>
      <c r="G12" s="79" t="s">
        <v>166</v>
      </c>
      <c r="H12" s="79" t="s">
        <v>162</v>
      </c>
      <c r="I12" s="79" t="s">
        <v>163</v>
      </c>
      <c r="J12" s="79" t="s">
        <v>164</v>
      </c>
      <c r="K12" s="79" t="s">
        <v>165</v>
      </c>
      <c r="L12" s="79" t="s">
        <v>166</v>
      </c>
      <c r="M12" s="79" t="s">
        <v>162</v>
      </c>
      <c r="N12" s="79" t="s">
        <v>163</v>
      </c>
      <c r="O12" s="79" t="s">
        <v>164</v>
      </c>
      <c r="P12" s="79" t="s">
        <v>165</v>
      </c>
      <c r="Q12" s="79" t="s">
        <v>166</v>
      </c>
      <c r="R12" s="79" t="s">
        <v>162</v>
      </c>
      <c r="S12" s="79" t="s">
        <v>163</v>
      </c>
      <c r="T12" s="79" t="s">
        <v>164</v>
      </c>
      <c r="U12" s="79" t="s">
        <v>165</v>
      </c>
      <c r="V12" s="79" t="s">
        <v>166</v>
      </c>
      <c r="W12" s="198"/>
      <c r="X12" s="198"/>
      <c r="Y12" s="198"/>
      <c r="Z12" s="198"/>
      <c r="AA12" s="197"/>
    </row>
    <row r="13" spans="2:27" x14ac:dyDescent="0.3">
      <c r="B13" s="40">
        <v>60002</v>
      </c>
      <c r="C13" s="188">
        <v>8</v>
      </c>
      <c r="D13" s="188">
        <v>0</v>
      </c>
      <c r="E13" s="188">
        <v>4</v>
      </c>
      <c r="F13" s="188">
        <v>4</v>
      </c>
      <c r="G13" s="188">
        <v>0</v>
      </c>
      <c r="H13" s="188">
        <v>3</v>
      </c>
      <c r="I13" s="188">
        <v>0</v>
      </c>
      <c r="J13" s="188">
        <v>3</v>
      </c>
      <c r="K13" s="188">
        <v>0</v>
      </c>
      <c r="L13" s="188">
        <v>0</v>
      </c>
      <c r="M13" s="188"/>
      <c r="N13" s="188"/>
      <c r="O13" s="188"/>
      <c r="P13" s="188"/>
      <c r="Q13" s="188"/>
      <c r="R13" s="188"/>
      <c r="S13" s="188"/>
      <c r="T13" s="188"/>
      <c r="U13" s="188"/>
      <c r="V13" s="188"/>
      <c r="W13" s="199"/>
      <c r="X13" s="199"/>
      <c r="Y13" s="199"/>
      <c r="Z13" s="199"/>
      <c r="AA13" s="197"/>
    </row>
    <row r="14" spans="2:27" x14ac:dyDescent="0.3">
      <c r="B14" s="40">
        <v>60015</v>
      </c>
      <c r="C14" s="188">
        <v>48</v>
      </c>
      <c r="D14" s="188">
        <v>0</v>
      </c>
      <c r="E14" s="188">
        <v>77</v>
      </c>
      <c r="F14" s="188">
        <v>77</v>
      </c>
      <c r="G14" s="188">
        <v>0</v>
      </c>
      <c r="H14" s="188">
        <v>97</v>
      </c>
      <c r="I14" s="188">
        <v>1</v>
      </c>
      <c r="J14" s="188">
        <v>96</v>
      </c>
      <c r="K14" s="188">
        <v>0</v>
      </c>
      <c r="L14" s="188">
        <v>2</v>
      </c>
      <c r="M14" s="188"/>
      <c r="N14" s="188"/>
      <c r="O14" s="188"/>
      <c r="P14" s="188"/>
      <c r="Q14" s="188"/>
      <c r="R14" s="188"/>
      <c r="S14" s="188"/>
      <c r="T14" s="188"/>
      <c r="U14" s="188"/>
      <c r="V14" s="188"/>
      <c r="W14" s="199"/>
      <c r="X14" s="199"/>
      <c r="Y14" s="199"/>
      <c r="Z14" s="199"/>
      <c r="AA14" s="197"/>
    </row>
    <row r="15" spans="2:27" x14ac:dyDescent="0.3">
      <c r="B15" s="40">
        <v>60022</v>
      </c>
      <c r="C15" s="188">
        <v>4</v>
      </c>
      <c r="D15" s="188">
        <v>0</v>
      </c>
      <c r="E15" s="188">
        <v>26</v>
      </c>
      <c r="F15" s="188">
        <v>26</v>
      </c>
      <c r="G15" s="188">
        <v>0</v>
      </c>
      <c r="H15" s="188">
        <v>18</v>
      </c>
      <c r="I15" s="188">
        <v>0</v>
      </c>
      <c r="J15" s="188">
        <v>18</v>
      </c>
      <c r="K15" s="188">
        <v>0</v>
      </c>
      <c r="L15" s="188">
        <v>0</v>
      </c>
      <c r="M15" s="188"/>
      <c r="N15" s="188"/>
      <c r="O15" s="188"/>
      <c r="P15" s="188"/>
      <c r="Q15" s="188"/>
      <c r="R15" s="188"/>
      <c r="S15" s="188"/>
      <c r="T15" s="188"/>
      <c r="U15" s="188"/>
      <c r="V15" s="188"/>
      <c r="W15" s="199"/>
      <c r="X15" s="199"/>
      <c r="Y15" s="199"/>
      <c r="Z15" s="199"/>
      <c r="AA15" s="197"/>
    </row>
    <row r="16" spans="2:27" x14ac:dyDescent="0.3">
      <c r="B16" s="40">
        <v>60030</v>
      </c>
      <c r="C16" s="188">
        <v>74</v>
      </c>
      <c r="D16" s="188">
        <v>0</v>
      </c>
      <c r="E16" s="188">
        <v>40</v>
      </c>
      <c r="F16" s="188">
        <v>40</v>
      </c>
      <c r="G16" s="188">
        <v>0</v>
      </c>
      <c r="H16" s="188">
        <v>42</v>
      </c>
      <c r="I16" s="188">
        <v>2</v>
      </c>
      <c r="J16" s="188">
        <v>40</v>
      </c>
      <c r="K16" s="188">
        <v>0</v>
      </c>
      <c r="L16" s="188">
        <v>4</v>
      </c>
      <c r="M16" s="188"/>
      <c r="N16" s="188"/>
      <c r="O16" s="188"/>
      <c r="P16" s="188"/>
      <c r="Q16" s="188"/>
      <c r="R16" s="188"/>
      <c r="S16" s="188"/>
      <c r="T16" s="188"/>
      <c r="U16" s="188"/>
      <c r="V16" s="188"/>
      <c r="W16" s="199"/>
      <c r="X16" s="199"/>
      <c r="Y16" s="199"/>
      <c r="Z16" s="199"/>
      <c r="AA16" s="197"/>
    </row>
    <row r="17" spans="2:27" x14ac:dyDescent="0.3">
      <c r="B17" s="40">
        <v>60031</v>
      </c>
      <c r="C17" s="188">
        <v>653</v>
      </c>
      <c r="D17" s="188">
        <v>0</v>
      </c>
      <c r="E17" s="188">
        <v>57</v>
      </c>
      <c r="F17" s="188">
        <v>57</v>
      </c>
      <c r="G17" s="188">
        <v>0</v>
      </c>
      <c r="H17" s="188">
        <v>46</v>
      </c>
      <c r="I17" s="188">
        <v>1</v>
      </c>
      <c r="J17" s="188">
        <v>45</v>
      </c>
      <c r="K17" s="188">
        <v>0</v>
      </c>
      <c r="L17" s="188">
        <v>0</v>
      </c>
      <c r="M17" s="188"/>
      <c r="N17" s="188"/>
      <c r="O17" s="188"/>
      <c r="P17" s="188"/>
      <c r="Q17" s="188"/>
      <c r="R17" s="188"/>
      <c r="S17" s="188"/>
      <c r="T17" s="188"/>
      <c r="U17" s="188"/>
      <c r="V17" s="188"/>
      <c r="W17" s="199"/>
      <c r="X17" s="199"/>
      <c r="Y17" s="199"/>
      <c r="Z17" s="199"/>
      <c r="AA17" s="197"/>
    </row>
    <row r="18" spans="2:27" x14ac:dyDescent="0.3">
      <c r="B18" s="40">
        <v>60035</v>
      </c>
      <c r="C18" s="189">
        <v>53</v>
      </c>
      <c r="D18" s="189">
        <v>1</v>
      </c>
      <c r="E18" s="189">
        <v>89</v>
      </c>
      <c r="F18" s="189">
        <v>89</v>
      </c>
      <c r="G18" s="188">
        <v>1</v>
      </c>
      <c r="H18" s="189">
        <v>68</v>
      </c>
      <c r="I18" s="189">
        <v>4</v>
      </c>
      <c r="J18" s="189">
        <v>272</v>
      </c>
      <c r="K18" s="189">
        <v>209</v>
      </c>
      <c r="L18" s="188">
        <v>16</v>
      </c>
      <c r="M18" s="189"/>
      <c r="N18" s="189"/>
      <c r="O18" s="189"/>
      <c r="P18" s="189"/>
      <c r="Q18" s="188"/>
      <c r="R18" s="189"/>
      <c r="S18" s="189"/>
      <c r="T18" s="189"/>
      <c r="U18" s="189"/>
      <c r="V18" s="188"/>
      <c r="W18" s="200"/>
      <c r="X18" s="200"/>
      <c r="Y18" s="200"/>
      <c r="Z18" s="200"/>
      <c r="AA18" s="197"/>
    </row>
    <row r="19" spans="2:27" x14ac:dyDescent="0.3">
      <c r="B19" s="94">
        <v>60037</v>
      </c>
      <c r="C19" s="189">
        <v>209</v>
      </c>
      <c r="D19" s="189">
        <v>1</v>
      </c>
      <c r="E19" s="189">
        <v>179</v>
      </c>
      <c r="F19" s="189">
        <v>179</v>
      </c>
      <c r="G19" s="189">
        <v>0</v>
      </c>
      <c r="H19" s="189">
        <v>0</v>
      </c>
      <c r="I19" s="189">
        <v>0</v>
      </c>
      <c r="J19" s="189">
        <v>0</v>
      </c>
      <c r="K19" s="189">
        <v>0</v>
      </c>
      <c r="L19" s="189">
        <v>0</v>
      </c>
      <c r="M19" s="189"/>
      <c r="N19" s="189"/>
      <c r="O19" s="189"/>
      <c r="P19" s="189"/>
      <c r="Q19" s="189"/>
      <c r="R19" s="189"/>
      <c r="S19" s="189"/>
      <c r="T19" s="189"/>
      <c r="U19" s="189"/>
      <c r="V19" s="189"/>
      <c r="W19" s="200"/>
      <c r="X19" s="200"/>
      <c r="Y19" s="200"/>
      <c r="Z19" s="200"/>
      <c r="AA19" s="197"/>
    </row>
    <row r="20" spans="2:27" x14ac:dyDescent="0.3">
      <c r="B20" s="94">
        <v>60040</v>
      </c>
      <c r="C20" s="189">
        <v>10</v>
      </c>
      <c r="D20" s="189">
        <v>0</v>
      </c>
      <c r="E20" s="189">
        <v>0</v>
      </c>
      <c r="F20" s="189">
        <v>0</v>
      </c>
      <c r="G20" s="189">
        <v>0</v>
      </c>
      <c r="H20" s="189">
        <v>1</v>
      </c>
      <c r="I20" s="189">
        <v>0</v>
      </c>
      <c r="J20" s="189">
        <v>1</v>
      </c>
      <c r="K20" s="189">
        <v>0</v>
      </c>
      <c r="L20" s="189">
        <v>0</v>
      </c>
      <c r="M20" s="189"/>
      <c r="N20" s="189"/>
      <c r="O20" s="189"/>
      <c r="P20" s="189"/>
      <c r="Q20" s="189"/>
      <c r="R20" s="189"/>
      <c r="S20" s="189"/>
      <c r="T20" s="189"/>
      <c r="U20" s="189"/>
      <c r="V20" s="189"/>
      <c r="W20" s="200"/>
      <c r="X20" s="200"/>
      <c r="Y20" s="200"/>
      <c r="Z20" s="200"/>
      <c r="AA20" s="197"/>
    </row>
    <row r="21" spans="2:27" x14ac:dyDescent="0.3">
      <c r="B21" s="94">
        <v>60044</v>
      </c>
      <c r="C21" s="189">
        <v>19</v>
      </c>
      <c r="D21" s="189">
        <v>0</v>
      </c>
      <c r="E21" s="189">
        <v>21</v>
      </c>
      <c r="F21" s="189">
        <v>21</v>
      </c>
      <c r="G21" s="189">
        <v>0</v>
      </c>
      <c r="H21" s="189">
        <v>17</v>
      </c>
      <c r="I21" s="189">
        <v>2</v>
      </c>
      <c r="J21" s="189">
        <v>15</v>
      </c>
      <c r="K21" s="189">
        <v>0</v>
      </c>
      <c r="L21" s="189">
        <v>5</v>
      </c>
      <c r="M21" s="189"/>
      <c r="N21" s="189"/>
      <c r="O21" s="189"/>
      <c r="P21" s="189"/>
      <c r="Q21" s="189"/>
      <c r="R21" s="189"/>
      <c r="S21" s="189"/>
      <c r="T21" s="189"/>
      <c r="U21" s="189"/>
      <c r="V21" s="189"/>
      <c r="W21" s="197"/>
      <c r="X21" s="197"/>
      <c r="Y21" s="197"/>
      <c r="Z21" s="197"/>
      <c r="AA21" s="197"/>
    </row>
    <row r="22" spans="2:27" x14ac:dyDescent="0.3">
      <c r="B22" s="94">
        <v>60045</v>
      </c>
      <c r="C22" s="189">
        <v>14</v>
      </c>
      <c r="D22" s="189">
        <v>1</v>
      </c>
      <c r="E22" s="189">
        <v>38</v>
      </c>
      <c r="F22" s="189">
        <v>38</v>
      </c>
      <c r="G22" s="189">
        <v>1</v>
      </c>
      <c r="H22" s="189">
        <v>32</v>
      </c>
      <c r="I22" s="189">
        <v>4</v>
      </c>
      <c r="J22" s="189">
        <v>28</v>
      </c>
      <c r="K22" s="189">
        <v>0</v>
      </c>
      <c r="L22" s="189">
        <v>7</v>
      </c>
      <c r="M22" s="189"/>
      <c r="N22" s="189"/>
      <c r="O22" s="189"/>
      <c r="P22" s="189"/>
      <c r="Q22" s="189"/>
      <c r="R22" s="189"/>
      <c r="S22" s="189"/>
      <c r="T22" s="189"/>
      <c r="U22" s="189"/>
      <c r="V22" s="189"/>
      <c r="W22" s="30"/>
      <c r="X22" s="30"/>
      <c r="Y22" s="30"/>
      <c r="Z22" s="30"/>
      <c r="AA22" s="30"/>
    </row>
    <row r="23" spans="2:27" x14ac:dyDescent="0.3">
      <c r="B23" s="94">
        <v>60046</v>
      </c>
      <c r="C23" s="189">
        <v>35</v>
      </c>
      <c r="D23" s="189">
        <v>0</v>
      </c>
      <c r="E23" s="189">
        <v>27</v>
      </c>
      <c r="F23" s="189">
        <v>27</v>
      </c>
      <c r="G23" s="189">
        <v>0</v>
      </c>
      <c r="H23" s="189">
        <v>20</v>
      </c>
      <c r="I23" s="189">
        <v>0</v>
      </c>
      <c r="J23" s="189">
        <v>20</v>
      </c>
      <c r="K23" s="189">
        <v>0</v>
      </c>
      <c r="L23" s="189">
        <v>0</v>
      </c>
      <c r="M23" s="189"/>
      <c r="N23" s="189"/>
      <c r="O23" s="189"/>
      <c r="P23" s="189"/>
      <c r="Q23" s="189"/>
      <c r="R23" s="189"/>
      <c r="S23" s="189"/>
      <c r="T23" s="189"/>
      <c r="U23" s="189"/>
      <c r="V23" s="189"/>
      <c r="W23" s="30"/>
      <c r="X23" s="30"/>
      <c r="Y23" s="30"/>
      <c r="Z23" s="30"/>
      <c r="AA23" s="30"/>
    </row>
    <row r="24" spans="2:27" x14ac:dyDescent="0.3">
      <c r="B24" s="94">
        <v>60047</v>
      </c>
      <c r="C24" s="189">
        <v>0</v>
      </c>
      <c r="D24" s="189">
        <v>0</v>
      </c>
      <c r="E24" s="189">
        <v>0</v>
      </c>
      <c r="F24" s="189">
        <v>0</v>
      </c>
      <c r="G24" s="189">
        <v>0</v>
      </c>
      <c r="H24" s="189">
        <v>6</v>
      </c>
      <c r="I24" s="189">
        <v>0</v>
      </c>
      <c r="J24" s="189">
        <v>6</v>
      </c>
      <c r="K24" s="189">
        <v>0</v>
      </c>
      <c r="L24" s="189">
        <v>0</v>
      </c>
      <c r="M24" s="189"/>
      <c r="N24" s="189"/>
      <c r="O24" s="189"/>
      <c r="P24" s="189"/>
      <c r="Q24" s="189"/>
      <c r="R24" s="189"/>
      <c r="S24" s="189"/>
      <c r="T24" s="189"/>
      <c r="U24" s="189"/>
      <c r="V24" s="189"/>
      <c r="W24" s="30"/>
      <c r="X24" s="30"/>
      <c r="Y24" s="30"/>
      <c r="Z24" s="30"/>
      <c r="AA24" s="30"/>
    </row>
    <row r="25" spans="2:27" x14ac:dyDescent="0.3">
      <c r="B25" s="94">
        <v>60048</v>
      </c>
      <c r="C25" s="189">
        <v>27</v>
      </c>
      <c r="D25" s="189">
        <v>0</v>
      </c>
      <c r="E25" s="189">
        <v>42</v>
      </c>
      <c r="F25" s="189">
        <v>42</v>
      </c>
      <c r="G25" s="189">
        <v>0</v>
      </c>
      <c r="H25" s="189">
        <v>30</v>
      </c>
      <c r="I25" s="189">
        <v>0</v>
      </c>
      <c r="J25" s="189">
        <v>30</v>
      </c>
      <c r="K25" s="189">
        <v>0</v>
      </c>
      <c r="L25" s="189">
        <v>0</v>
      </c>
      <c r="M25" s="189"/>
      <c r="N25" s="189"/>
      <c r="O25" s="189"/>
      <c r="P25" s="189"/>
      <c r="Q25" s="189"/>
      <c r="R25" s="189"/>
      <c r="S25" s="189"/>
      <c r="T25" s="189"/>
      <c r="U25" s="189"/>
      <c r="V25" s="189"/>
      <c r="W25" s="30"/>
      <c r="X25" s="30"/>
      <c r="Y25" s="30"/>
      <c r="Z25" s="30"/>
      <c r="AA25" s="30"/>
    </row>
    <row r="26" spans="2:27" x14ac:dyDescent="0.3">
      <c r="B26" s="94">
        <v>60060</v>
      </c>
      <c r="C26" s="189">
        <v>105</v>
      </c>
      <c r="D26" s="189">
        <v>0</v>
      </c>
      <c r="E26" s="189">
        <v>33</v>
      </c>
      <c r="F26" s="189">
        <v>33</v>
      </c>
      <c r="G26" s="189">
        <v>0</v>
      </c>
      <c r="H26" s="189">
        <v>28</v>
      </c>
      <c r="I26" s="189">
        <v>1</v>
      </c>
      <c r="J26" s="189">
        <v>27</v>
      </c>
      <c r="K26" s="189">
        <v>0</v>
      </c>
      <c r="L26" s="189">
        <v>0</v>
      </c>
      <c r="M26" s="189"/>
      <c r="N26" s="189"/>
      <c r="O26" s="189"/>
      <c r="P26" s="189"/>
      <c r="Q26" s="189"/>
      <c r="R26" s="189"/>
      <c r="S26" s="189"/>
      <c r="T26" s="189"/>
      <c r="U26" s="189"/>
      <c r="V26" s="189"/>
      <c r="W26" s="30"/>
      <c r="X26" s="30"/>
      <c r="Y26" s="30"/>
      <c r="Z26" s="30"/>
      <c r="AA26" s="30"/>
    </row>
    <row r="27" spans="2:27" x14ac:dyDescent="0.3">
      <c r="B27" s="94">
        <v>60061</v>
      </c>
      <c r="C27" s="189">
        <v>55</v>
      </c>
      <c r="D27" s="189">
        <v>0</v>
      </c>
      <c r="E27" s="189">
        <v>59</v>
      </c>
      <c r="F27" s="189">
        <v>59</v>
      </c>
      <c r="G27" s="189">
        <v>0</v>
      </c>
      <c r="H27" s="189">
        <v>0</v>
      </c>
      <c r="I27" s="189">
        <v>0</v>
      </c>
      <c r="J27" s="189">
        <v>0</v>
      </c>
      <c r="K27" s="189">
        <v>0</v>
      </c>
      <c r="L27" s="189">
        <v>0</v>
      </c>
      <c r="M27" s="189"/>
      <c r="N27" s="189"/>
      <c r="O27" s="189"/>
      <c r="P27" s="189"/>
      <c r="Q27" s="189"/>
      <c r="R27" s="189"/>
      <c r="S27" s="189"/>
      <c r="T27" s="189"/>
      <c r="U27" s="189"/>
      <c r="V27" s="189"/>
      <c r="W27" s="30"/>
      <c r="X27" s="30"/>
      <c r="Y27" s="30"/>
      <c r="Z27" s="30"/>
      <c r="AA27" s="30"/>
    </row>
    <row r="28" spans="2:27" x14ac:dyDescent="0.3">
      <c r="B28" s="94">
        <v>60062</v>
      </c>
      <c r="C28" s="189">
        <v>0</v>
      </c>
      <c r="D28" s="189">
        <v>0</v>
      </c>
      <c r="E28" s="189">
        <v>0</v>
      </c>
      <c r="F28" s="189">
        <v>0</v>
      </c>
      <c r="G28" s="189">
        <v>0</v>
      </c>
      <c r="H28" s="189">
        <v>18</v>
      </c>
      <c r="I28" s="189">
        <v>1</v>
      </c>
      <c r="J28" s="189">
        <v>17</v>
      </c>
      <c r="K28" s="189">
        <v>0</v>
      </c>
      <c r="L28" s="189">
        <v>0</v>
      </c>
      <c r="M28" s="189"/>
      <c r="N28" s="189"/>
      <c r="O28" s="189"/>
      <c r="P28" s="189"/>
      <c r="Q28" s="189"/>
      <c r="R28" s="189"/>
      <c r="S28" s="189"/>
      <c r="T28" s="189"/>
      <c r="U28" s="189"/>
      <c r="V28" s="189"/>
      <c r="W28" s="30"/>
      <c r="X28" s="30"/>
      <c r="Y28" s="30"/>
      <c r="Z28" s="30"/>
      <c r="AA28" s="30"/>
    </row>
    <row r="29" spans="2:27" x14ac:dyDescent="0.3">
      <c r="B29" s="94">
        <v>60064</v>
      </c>
      <c r="C29" s="189">
        <v>208</v>
      </c>
      <c r="D29" s="189">
        <v>12</v>
      </c>
      <c r="E29" s="189">
        <v>52</v>
      </c>
      <c r="F29" s="189">
        <v>52</v>
      </c>
      <c r="G29" s="189">
        <v>3</v>
      </c>
      <c r="H29" s="189">
        <v>17</v>
      </c>
      <c r="I29" s="189">
        <v>3</v>
      </c>
      <c r="J29" s="189">
        <v>45</v>
      </c>
      <c r="K29" s="189">
        <v>31</v>
      </c>
      <c r="L29" s="189">
        <v>3</v>
      </c>
      <c r="M29" s="189"/>
      <c r="N29" s="189"/>
      <c r="O29" s="189"/>
      <c r="P29" s="189"/>
      <c r="Q29" s="189"/>
      <c r="R29" s="189"/>
      <c r="S29" s="189"/>
      <c r="T29" s="189"/>
      <c r="U29" s="189"/>
      <c r="V29" s="189"/>
      <c r="W29" s="30"/>
      <c r="X29" s="30"/>
      <c r="Y29" s="30"/>
      <c r="Z29" s="30"/>
      <c r="AA29" s="30"/>
    </row>
    <row r="30" spans="2:27" x14ac:dyDescent="0.3">
      <c r="B30" s="94">
        <v>60069</v>
      </c>
      <c r="C30" s="189">
        <v>12</v>
      </c>
      <c r="D30" s="189">
        <v>0</v>
      </c>
      <c r="E30" s="189">
        <v>15</v>
      </c>
      <c r="F30" s="189">
        <v>15</v>
      </c>
      <c r="G30" s="189">
        <v>0</v>
      </c>
      <c r="H30" s="189">
        <v>0</v>
      </c>
      <c r="I30" s="189">
        <v>0</v>
      </c>
      <c r="J30" s="189">
        <v>0</v>
      </c>
      <c r="K30" s="189">
        <v>0</v>
      </c>
      <c r="L30" s="189">
        <v>0</v>
      </c>
      <c r="M30" s="189"/>
      <c r="N30" s="189"/>
      <c r="O30" s="189"/>
      <c r="P30" s="189"/>
      <c r="Q30" s="189"/>
      <c r="R30" s="189"/>
      <c r="S30" s="189"/>
      <c r="T30" s="189"/>
      <c r="U30" s="189"/>
      <c r="V30" s="189"/>
      <c r="W30" s="30"/>
      <c r="X30" s="30"/>
      <c r="Y30" s="30"/>
      <c r="Z30" s="30"/>
      <c r="AA30" s="30"/>
    </row>
    <row r="31" spans="2:27" x14ac:dyDescent="0.3">
      <c r="B31" s="94">
        <v>60075</v>
      </c>
      <c r="C31" s="189">
        <v>0</v>
      </c>
      <c r="D31" s="189">
        <v>0</v>
      </c>
      <c r="E31" s="189">
        <v>0</v>
      </c>
      <c r="F31" s="189">
        <v>0</v>
      </c>
      <c r="G31" s="189">
        <v>0</v>
      </c>
      <c r="H31" s="189">
        <v>0</v>
      </c>
      <c r="I31" s="189">
        <v>0</v>
      </c>
      <c r="J31" s="189">
        <v>0</v>
      </c>
      <c r="K31" s="189">
        <v>0</v>
      </c>
      <c r="L31" s="189">
        <v>0</v>
      </c>
      <c r="M31" s="189"/>
      <c r="N31" s="189"/>
      <c r="O31" s="189"/>
      <c r="P31" s="189"/>
      <c r="Q31" s="189"/>
      <c r="R31" s="189"/>
      <c r="S31" s="189"/>
      <c r="T31" s="189"/>
      <c r="U31" s="189"/>
      <c r="V31" s="189"/>
      <c r="W31" s="30"/>
      <c r="X31" s="30"/>
      <c r="Y31" s="30"/>
      <c r="Z31" s="30"/>
      <c r="AA31" s="30"/>
    </row>
    <row r="32" spans="2:27" x14ac:dyDescent="0.3">
      <c r="B32" s="94">
        <v>60079</v>
      </c>
      <c r="C32" s="189">
        <v>0</v>
      </c>
      <c r="D32" s="189">
        <v>0</v>
      </c>
      <c r="E32" s="189">
        <v>0</v>
      </c>
      <c r="F32" s="189">
        <v>0</v>
      </c>
      <c r="G32" s="189">
        <v>0</v>
      </c>
      <c r="H32" s="189">
        <v>15</v>
      </c>
      <c r="I32" s="189">
        <v>0</v>
      </c>
      <c r="J32" s="189">
        <v>15</v>
      </c>
      <c r="K32" s="189">
        <v>0</v>
      </c>
      <c r="L32" s="189">
        <v>2</v>
      </c>
      <c r="M32" s="189"/>
      <c r="N32" s="189"/>
      <c r="O32" s="189"/>
      <c r="P32" s="189"/>
      <c r="Q32" s="189"/>
      <c r="R32" s="189"/>
      <c r="S32" s="189"/>
      <c r="T32" s="189"/>
      <c r="U32" s="189"/>
      <c r="V32" s="189"/>
      <c r="W32" s="30"/>
      <c r="X32" s="30"/>
      <c r="Y32" s="30"/>
      <c r="Z32" s="30"/>
      <c r="AA32" s="30"/>
    </row>
    <row r="33" spans="2:27" x14ac:dyDescent="0.3">
      <c r="B33" s="94">
        <v>60083</v>
      </c>
      <c r="C33" s="189">
        <v>31</v>
      </c>
      <c r="D33" s="189">
        <v>0</v>
      </c>
      <c r="E33" s="189">
        <v>18</v>
      </c>
      <c r="F33" s="189">
        <v>18</v>
      </c>
      <c r="G33" s="189">
        <v>0</v>
      </c>
      <c r="H33" s="189">
        <v>73</v>
      </c>
      <c r="I33" s="189">
        <v>5</v>
      </c>
      <c r="J33" s="189">
        <v>67</v>
      </c>
      <c r="K33" s="189">
        <v>0</v>
      </c>
      <c r="L33" s="189">
        <v>8</v>
      </c>
      <c r="M33" s="189"/>
      <c r="N33" s="189"/>
      <c r="O33" s="189"/>
      <c r="P33" s="189"/>
      <c r="Q33" s="189"/>
      <c r="R33" s="189"/>
      <c r="S33" s="189"/>
      <c r="T33" s="189"/>
      <c r="U33" s="189"/>
      <c r="V33" s="189"/>
      <c r="W33" s="30"/>
      <c r="X33" s="30"/>
      <c r="Y33" s="30"/>
      <c r="Z33" s="30"/>
      <c r="AA33" s="30"/>
    </row>
    <row r="34" spans="2:27" x14ac:dyDescent="0.3">
      <c r="B34" s="94">
        <v>60085</v>
      </c>
      <c r="C34" s="189">
        <v>1288</v>
      </c>
      <c r="D34" s="189">
        <v>18</v>
      </c>
      <c r="E34" s="189">
        <v>179</v>
      </c>
      <c r="F34" s="189">
        <v>182</v>
      </c>
      <c r="G34" s="189">
        <v>16</v>
      </c>
      <c r="H34" s="189">
        <v>24</v>
      </c>
      <c r="I34" s="189">
        <v>3</v>
      </c>
      <c r="J34" s="189">
        <v>16</v>
      </c>
      <c r="K34" s="189">
        <v>0</v>
      </c>
      <c r="L34" s="189">
        <v>0</v>
      </c>
      <c r="M34" s="189"/>
      <c r="N34" s="189"/>
      <c r="O34" s="189"/>
      <c r="P34" s="189"/>
      <c r="Q34" s="189"/>
      <c r="R34" s="189"/>
      <c r="S34" s="189"/>
      <c r="T34" s="189"/>
      <c r="U34" s="189"/>
      <c r="V34" s="189"/>
      <c r="W34" s="30"/>
      <c r="X34" s="30"/>
      <c r="Y34" s="30"/>
      <c r="Z34" s="30"/>
      <c r="AA34" s="30"/>
    </row>
    <row r="35" spans="2:27" x14ac:dyDescent="0.3">
      <c r="B35" s="94">
        <v>60087</v>
      </c>
      <c r="C35" s="189">
        <v>217</v>
      </c>
      <c r="D35" s="189">
        <v>3</v>
      </c>
      <c r="E35" s="189">
        <v>125</v>
      </c>
      <c r="F35" s="189">
        <v>125</v>
      </c>
      <c r="G35" s="189">
        <v>4</v>
      </c>
      <c r="H35" s="189">
        <v>36</v>
      </c>
      <c r="I35" s="189">
        <v>1</v>
      </c>
      <c r="J35" s="189">
        <v>37</v>
      </c>
      <c r="K35" s="189">
        <v>1</v>
      </c>
      <c r="L35" s="189">
        <v>1</v>
      </c>
      <c r="M35" s="189"/>
      <c r="N35" s="189"/>
      <c r="O35" s="189"/>
      <c r="P35" s="189"/>
      <c r="Q35" s="189"/>
      <c r="R35" s="189"/>
      <c r="S35" s="189"/>
      <c r="T35" s="189"/>
      <c r="U35" s="189"/>
      <c r="V35" s="189"/>
      <c r="W35" s="30"/>
      <c r="X35" s="30"/>
      <c r="Y35" s="30"/>
      <c r="Z35" s="30"/>
      <c r="AA35" s="30"/>
    </row>
    <row r="36" spans="2:27" x14ac:dyDescent="0.3">
      <c r="B36" s="94">
        <v>60088</v>
      </c>
      <c r="C36" s="189">
        <v>0</v>
      </c>
      <c r="D36" s="189">
        <v>0</v>
      </c>
      <c r="E36" s="189">
        <v>0</v>
      </c>
      <c r="F36" s="189">
        <v>0</v>
      </c>
      <c r="G36" s="189">
        <v>0</v>
      </c>
      <c r="H36" s="189">
        <v>5</v>
      </c>
      <c r="I36" s="189">
        <v>0</v>
      </c>
      <c r="J36" s="189">
        <v>823</v>
      </c>
      <c r="K36" s="189">
        <v>819</v>
      </c>
      <c r="L36" s="189">
        <v>4</v>
      </c>
      <c r="M36" s="189"/>
      <c r="N36" s="189"/>
      <c r="O36" s="189"/>
      <c r="P36" s="189"/>
      <c r="Q36" s="189"/>
      <c r="R36" s="189"/>
      <c r="S36" s="189"/>
      <c r="T36" s="189"/>
      <c r="U36" s="189"/>
      <c r="V36" s="189"/>
      <c r="W36" s="30"/>
      <c r="X36" s="30"/>
      <c r="Y36" s="30"/>
      <c r="Z36" s="30"/>
      <c r="AA36" s="30"/>
    </row>
    <row r="37" spans="2:27" x14ac:dyDescent="0.3">
      <c r="B37" s="94">
        <v>60089</v>
      </c>
      <c r="C37" s="189">
        <v>26</v>
      </c>
      <c r="D37" s="189">
        <v>0</v>
      </c>
      <c r="E37" s="189">
        <v>38</v>
      </c>
      <c r="F37" s="189">
        <v>38</v>
      </c>
      <c r="G37" s="189">
        <v>0</v>
      </c>
      <c r="H37" s="189">
        <v>5</v>
      </c>
      <c r="I37" s="189">
        <v>0</v>
      </c>
      <c r="J37" s="189">
        <v>5</v>
      </c>
      <c r="K37" s="189">
        <v>0</v>
      </c>
      <c r="L37" s="189">
        <v>4</v>
      </c>
      <c r="M37" s="189"/>
      <c r="N37" s="189"/>
      <c r="O37" s="189"/>
      <c r="P37" s="189"/>
      <c r="Q37" s="189"/>
      <c r="R37" s="189"/>
      <c r="S37" s="189"/>
      <c r="T37" s="189"/>
      <c r="U37" s="189"/>
      <c r="V37" s="189"/>
      <c r="W37" s="30"/>
      <c r="X37" s="30"/>
      <c r="Y37" s="30"/>
      <c r="Z37" s="30"/>
      <c r="AA37" s="30"/>
    </row>
    <row r="38" spans="2:27" x14ac:dyDescent="0.3">
      <c r="B38" s="94">
        <v>60093</v>
      </c>
      <c r="C38" s="189">
        <v>0</v>
      </c>
      <c r="D38" s="189">
        <v>0</v>
      </c>
      <c r="E38" s="189">
        <v>0</v>
      </c>
      <c r="F38" s="189">
        <v>0</v>
      </c>
      <c r="G38" s="189">
        <v>0</v>
      </c>
      <c r="H38" s="189">
        <v>52</v>
      </c>
      <c r="I38" s="189">
        <v>3</v>
      </c>
      <c r="J38" s="189">
        <v>49</v>
      </c>
      <c r="K38" s="189">
        <v>0</v>
      </c>
      <c r="L38" s="189">
        <v>0</v>
      </c>
      <c r="M38" s="189"/>
      <c r="N38" s="189"/>
      <c r="O38" s="189"/>
      <c r="P38" s="189"/>
      <c r="Q38" s="189"/>
      <c r="R38" s="189"/>
      <c r="S38" s="189"/>
      <c r="T38" s="189"/>
      <c r="U38" s="189"/>
      <c r="V38" s="189"/>
      <c r="W38" s="30"/>
      <c r="X38" s="30"/>
      <c r="Y38" s="30"/>
      <c r="Z38" s="30"/>
      <c r="AA38" s="30"/>
    </row>
    <row r="39" spans="2:27" x14ac:dyDescent="0.3">
      <c r="B39" s="94">
        <v>60096</v>
      </c>
      <c r="C39" s="189">
        <v>32</v>
      </c>
      <c r="D39" s="189">
        <v>0</v>
      </c>
      <c r="E39" s="189">
        <v>5</v>
      </c>
      <c r="F39" s="189">
        <v>5</v>
      </c>
      <c r="G39" s="189">
        <v>0</v>
      </c>
      <c r="H39" s="189">
        <v>0</v>
      </c>
      <c r="I39" s="189">
        <v>0</v>
      </c>
      <c r="J39" s="189">
        <v>0</v>
      </c>
      <c r="K39" s="189">
        <v>0</v>
      </c>
      <c r="L39" s="189">
        <v>0</v>
      </c>
      <c r="M39" s="189"/>
      <c r="N39" s="189"/>
      <c r="O39" s="189"/>
      <c r="P39" s="189"/>
      <c r="Q39" s="189"/>
      <c r="R39" s="189"/>
      <c r="S39" s="189"/>
      <c r="T39" s="189"/>
      <c r="U39" s="189"/>
      <c r="V39" s="189"/>
      <c r="W39" s="30"/>
      <c r="X39" s="30"/>
      <c r="Y39" s="30"/>
      <c r="Z39" s="30"/>
      <c r="AA39" s="30"/>
    </row>
    <row r="40" spans="2:27" x14ac:dyDescent="0.3">
      <c r="B40" s="94">
        <v>60099</v>
      </c>
      <c r="C40" s="189">
        <v>375</v>
      </c>
      <c r="D40" s="189">
        <v>10</v>
      </c>
      <c r="E40" s="189">
        <v>85</v>
      </c>
      <c r="F40" s="189">
        <v>86</v>
      </c>
      <c r="G40" s="189">
        <v>2</v>
      </c>
      <c r="H40" s="189">
        <v>6</v>
      </c>
      <c r="I40" s="189">
        <v>1</v>
      </c>
      <c r="J40" s="189">
        <v>139</v>
      </c>
      <c r="K40" s="189">
        <v>139</v>
      </c>
      <c r="L40" s="189">
        <v>0</v>
      </c>
      <c r="M40" s="189"/>
      <c r="N40" s="189"/>
      <c r="O40" s="189"/>
      <c r="P40" s="189"/>
      <c r="Q40" s="189"/>
      <c r="R40" s="189"/>
      <c r="S40" s="189"/>
      <c r="T40" s="189"/>
      <c r="U40" s="189"/>
      <c r="V40" s="189"/>
      <c r="W40" s="30"/>
      <c r="X40" s="30"/>
      <c r="Y40" s="30"/>
      <c r="Z40" s="30"/>
      <c r="AA40" s="30"/>
    </row>
    <row r="43" spans="2:27" x14ac:dyDescent="0.3">
      <c r="B43" s="43" t="s">
        <v>215</v>
      </c>
      <c r="C43" s="103"/>
      <c r="D43" s="103"/>
      <c r="E43" s="103"/>
      <c r="F43" s="30"/>
    </row>
    <row r="44" spans="2:27" x14ac:dyDescent="0.3">
      <c r="B44" s="195" t="s">
        <v>178</v>
      </c>
      <c r="C44" s="81">
        <v>2022</v>
      </c>
      <c r="D44" s="81">
        <v>2023</v>
      </c>
      <c r="E44" s="81">
        <v>2024</v>
      </c>
      <c r="F44" s="81">
        <v>2025</v>
      </c>
    </row>
    <row r="45" spans="2:27" x14ac:dyDescent="0.3">
      <c r="B45" s="201" t="s">
        <v>179</v>
      </c>
      <c r="C45" s="202"/>
      <c r="D45" s="203"/>
      <c r="E45" s="203"/>
      <c r="F45" s="204"/>
    </row>
    <row r="46" spans="2:27" x14ac:dyDescent="0.3">
      <c r="B46" s="205" t="s">
        <v>180</v>
      </c>
      <c r="C46" s="188">
        <v>3</v>
      </c>
      <c r="D46" s="207">
        <v>0</v>
      </c>
      <c r="E46" s="101"/>
      <c r="F46" s="101"/>
    </row>
    <row r="47" spans="2:27" x14ac:dyDescent="0.3">
      <c r="B47" s="205" t="s">
        <v>181</v>
      </c>
      <c r="C47" s="188">
        <v>16</v>
      </c>
      <c r="D47" s="207">
        <v>4</v>
      </c>
      <c r="E47" s="101"/>
      <c r="F47" s="101"/>
    </row>
    <row r="48" spans="2:27" x14ac:dyDescent="0.3">
      <c r="B48" s="205" t="s">
        <v>182</v>
      </c>
      <c r="C48" s="188">
        <v>5</v>
      </c>
      <c r="D48" s="207">
        <v>0</v>
      </c>
      <c r="E48" s="101"/>
      <c r="F48" s="101"/>
    </row>
    <row r="49" spans="2:6" x14ac:dyDescent="0.3">
      <c r="B49" s="205" t="s">
        <v>183</v>
      </c>
      <c r="C49" s="188">
        <v>3</v>
      </c>
      <c r="D49" s="207">
        <v>0</v>
      </c>
      <c r="E49" s="101"/>
      <c r="F49" s="101"/>
    </row>
    <row r="50" spans="2:6" x14ac:dyDescent="0.3">
      <c r="B50" s="205" t="s">
        <v>184</v>
      </c>
      <c r="C50" s="188">
        <v>0</v>
      </c>
      <c r="D50" s="207">
        <v>0</v>
      </c>
      <c r="E50" s="101"/>
      <c r="F50" s="101"/>
    </row>
    <row r="51" spans="2:6" x14ac:dyDescent="0.3">
      <c r="B51" s="205" t="s">
        <v>185</v>
      </c>
      <c r="C51" s="188">
        <v>0</v>
      </c>
      <c r="D51" s="207">
        <v>0</v>
      </c>
      <c r="E51" s="101"/>
      <c r="F51" s="101"/>
    </row>
    <row r="52" spans="2:6" x14ac:dyDescent="0.3">
      <c r="B52" s="205" t="s">
        <v>186</v>
      </c>
      <c r="C52" s="188">
        <v>0</v>
      </c>
      <c r="D52" s="207">
        <v>0</v>
      </c>
      <c r="E52" s="101"/>
      <c r="F52" s="101"/>
    </row>
    <row r="53" spans="2:6" x14ac:dyDescent="0.3">
      <c r="B53" s="205" t="s">
        <v>187</v>
      </c>
      <c r="C53" s="188">
        <v>0</v>
      </c>
      <c r="D53" s="207">
        <v>0</v>
      </c>
      <c r="E53" s="101"/>
      <c r="F53" s="101"/>
    </row>
    <row r="54" spans="2:6" x14ac:dyDescent="0.3">
      <c r="B54" s="201" t="s">
        <v>188</v>
      </c>
      <c r="C54" s="202"/>
      <c r="D54" s="208"/>
      <c r="E54" s="203"/>
      <c r="F54" s="204"/>
    </row>
    <row r="55" spans="2:6" x14ac:dyDescent="0.3">
      <c r="B55" s="205" t="s">
        <v>189</v>
      </c>
      <c r="C55" s="188">
        <v>0</v>
      </c>
      <c r="D55" s="207">
        <v>0</v>
      </c>
      <c r="E55" s="101"/>
      <c r="F55" s="101"/>
    </row>
    <row r="56" spans="2:6" x14ac:dyDescent="0.3">
      <c r="B56" s="205" t="s">
        <v>190</v>
      </c>
      <c r="C56" s="188">
        <v>0</v>
      </c>
      <c r="D56" s="207">
        <v>0</v>
      </c>
      <c r="E56" s="101"/>
      <c r="F56" s="101"/>
    </row>
    <row r="57" spans="2:6" x14ac:dyDescent="0.3">
      <c r="B57" s="205" t="s">
        <v>191</v>
      </c>
      <c r="C57" s="188">
        <v>0</v>
      </c>
      <c r="D57" s="207">
        <v>0</v>
      </c>
      <c r="E57" s="101"/>
      <c r="F57" s="101"/>
    </row>
    <row r="58" spans="2:6" x14ac:dyDescent="0.3">
      <c r="B58" s="205" t="s">
        <v>192</v>
      </c>
      <c r="C58" s="188">
        <v>0</v>
      </c>
      <c r="D58" s="207">
        <v>0</v>
      </c>
      <c r="E58" s="101"/>
      <c r="F58" s="101"/>
    </row>
    <row r="59" spans="2:6" x14ac:dyDescent="0.3">
      <c r="B59" s="205" t="s">
        <v>193</v>
      </c>
      <c r="C59" s="188">
        <v>0</v>
      </c>
      <c r="D59" s="207">
        <v>2</v>
      </c>
      <c r="E59" s="101"/>
      <c r="F59" s="101"/>
    </row>
    <row r="60" spans="2:6" x14ac:dyDescent="0.3">
      <c r="B60" s="205" t="s">
        <v>194</v>
      </c>
      <c r="C60" s="188">
        <v>0</v>
      </c>
      <c r="D60" s="207">
        <v>0</v>
      </c>
      <c r="E60" s="101"/>
      <c r="F60" s="101"/>
    </row>
    <row r="61" spans="2:6" x14ac:dyDescent="0.3">
      <c r="B61" s="201" t="s">
        <v>195</v>
      </c>
      <c r="C61" s="202"/>
      <c r="D61" s="208"/>
      <c r="E61" s="203"/>
      <c r="F61" s="204"/>
    </row>
    <row r="62" spans="2:6" x14ac:dyDescent="0.3">
      <c r="B62" s="205" t="s">
        <v>196</v>
      </c>
      <c r="C62" s="188">
        <v>0</v>
      </c>
      <c r="D62" s="207">
        <v>0</v>
      </c>
      <c r="E62" s="101"/>
      <c r="F62" s="101"/>
    </row>
    <row r="63" spans="2:6" x14ac:dyDescent="0.3">
      <c r="B63" s="205" t="s">
        <v>197</v>
      </c>
      <c r="C63" s="188">
        <v>0</v>
      </c>
      <c r="D63" s="207">
        <v>0</v>
      </c>
      <c r="E63" s="101"/>
      <c r="F63" s="101"/>
    </row>
    <row r="64" spans="2:6" x14ac:dyDescent="0.3">
      <c r="B64" s="205" t="s">
        <v>198</v>
      </c>
      <c r="C64" s="188">
        <v>0</v>
      </c>
      <c r="D64" s="207">
        <v>0</v>
      </c>
      <c r="E64" s="101"/>
      <c r="F64" s="101"/>
    </row>
    <row r="65" spans="2:6" x14ac:dyDescent="0.3">
      <c r="B65" s="205" t="s">
        <v>199</v>
      </c>
      <c r="C65" s="188">
        <v>0</v>
      </c>
      <c r="D65" s="207">
        <v>0</v>
      </c>
      <c r="E65" s="101"/>
      <c r="F65" s="101"/>
    </row>
    <row r="66" spans="2:6" x14ac:dyDescent="0.3">
      <c r="B66" s="205" t="s">
        <v>200</v>
      </c>
      <c r="C66" s="188">
        <v>0</v>
      </c>
      <c r="D66" s="207">
        <v>0</v>
      </c>
      <c r="E66" s="101"/>
      <c r="F66" s="101"/>
    </row>
    <row r="67" spans="2:6" x14ac:dyDescent="0.3">
      <c r="B67" s="205" t="s">
        <v>201</v>
      </c>
      <c r="C67" s="188">
        <v>0</v>
      </c>
      <c r="D67" s="207">
        <v>0</v>
      </c>
      <c r="E67" s="101"/>
      <c r="F67" s="101"/>
    </row>
  </sheetData>
  <mergeCells count="6">
    <mergeCell ref="R11:V11"/>
    <mergeCell ref="B5:K7"/>
    <mergeCell ref="B8:K8"/>
    <mergeCell ref="C11:G11"/>
    <mergeCell ref="H11:L11"/>
    <mergeCell ref="M11:Q11"/>
  </mergeCells>
  <pageMargins left="0.7" right="0.7" top="0.75" bottom="0.75" header="0.3" footer="0.3"/>
  <pageSetup scale="43"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B1:V33"/>
  <sheetViews>
    <sheetView showGridLines="0" zoomScaleNormal="100" workbookViewId="0"/>
  </sheetViews>
  <sheetFormatPr defaultColWidth="11.1640625" defaultRowHeight="14" x14ac:dyDescent="0.3"/>
  <cols>
    <col min="1" max="1" width="3.33203125" customWidth="1"/>
    <col min="2" max="2" width="52" customWidth="1"/>
    <col min="3" max="17" width="15.6640625" customWidth="1"/>
    <col min="18" max="22" width="15.6640625" hidden="1" customWidth="1"/>
  </cols>
  <sheetData>
    <row r="1" spans="2:17" x14ac:dyDescent="0.3">
      <c r="B1" s="27" t="s">
        <v>0</v>
      </c>
      <c r="P1" s="30"/>
      <c r="Q1" s="30"/>
    </row>
    <row r="2" spans="2:17" x14ac:dyDescent="0.3">
      <c r="B2" s="27" t="s">
        <v>222</v>
      </c>
      <c r="P2" s="30"/>
      <c r="Q2" s="30"/>
    </row>
    <row r="3" spans="2:17" ht="14.5" x14ac:dyDescent="0.35">
      <c r="B3" s="28" t="s">
        <v>235</v>
      </c>
      <c r="P3" s="30"/>
      <c r="Q3" s="30"/>
    </row>
    <row r="4" spans="2:17" x14ac:dyDescent="0.3">
      <c r="B4" s="27"/>
      <c r="P4" s="30"/>
      <c r="Q4" s="30"/>
    </row>
    <row r="5" spans="2:17" ht="20" customHeight="1" x14ac:dyDescent="0.3">
      <c r="B5" s="254" t="s">
        <v>223</v>
      </c>
      <c r="C5" s="254"/>
      <c r="D5" s="254"/>
      <c r="E5" s="254"/>
      <c r="F5" s="254"/>
      <c r="G5" s="254"/>
      <c r="H5" s="254"/>
      <c r="I5" s="254"/>
      <c r="J5" s="254"/>
      <c r="K5" s="254"/>
      <c r="P5" s="30"/>
      <c r="Q5" s="30"/>
    </row>
    <row r="6" spans="2:17" ht="20" customHeight="1" x14ac:dyDescent="0.3">
      <c r="B6" s="254"/>
      <c r="C6" s="254"/>
      <c r="D6" s="254"/>
      <c r="E6" s="254"/>
      <c r="F6" s="254"/>
      <c r="G6" s="254"/>
      <c r="H6" s="254"/>
      <c r="I6" s="254"/>
      <c r="J6" s="254"/>
      <c r="K6" s="254"/>
      <c r="P6" s="30"/>
      <c r="Q6" s="30"/>
    </row>
    <row r="7" spans="2:17" ht="20" customHeight="1" x14ac:dyDescent="0.3">
      <c r="B7" s="254"/>
      <c r="C7" s="254"/>
      <c r="D7" s="254"/>
      <c r="E7" s="254"/>
      <c r="F7" s="254"/>
      <c r="G7" s="254"/>
      <c r="H7" s="254"/>
      <c r="I7" s="254"/>
      <c r="J7" s="254"/>
      <c r="K7" s="254"/>
      <c r="P7" s="30"/>
      <c r="Q7" s="30"/>
    </row>
    <row r="8" spans="2:17" ht="28" customHeight="1" x14ac:dyDescent="0.3">
      <c r="B8" s="251" t="s">
        <v>148</v>
      </c>
      <c r="C8" s="252"/>
      <c r="D8" s="252"/>
      <c r="E8" s="252"/>
      <c r="F8" s="252"/>
      <c r="G8" s="252"/>
      <c r="H8" s="252"/>
      <c r="I8" s="252"/>
      <c r="J8" s="252"/>
      <c r="K8" s="253"/>
      <c r="L8" s="29"/>
      <c r="P8" s="30"/>
      <c r="Q8" s="30"/>
    </row>
    <row r="9" spans="2:17" x14ac:dyDescent="0.3">
      <c r="B9" s="104"/>
      <c r="C9" s="104"/>
      <c r="D9" s="104"/>
      <c r="E9" s="104"/>
      <c r="F9" s="104"/>
      <c r="G9" s="104"/>
      <c r="H9" s="104"/>
      <c r="I9" s="104"/>
      <c r="J9" s="104"/>
      <c r="K9" s="104"/>
      <c r="L9" s="29"/>
      <c r="P9" s="30"/>
      <c r="Q9" s="30"/>
    </row>
    <row r="10" spans="2:17" x14ac:dyDescent="0.3">
      <c r="B10" s="43" t="s">
        <v>229</v>
      </c>
      <c r="C10" s="44"/>
      <c r="D10" s="44"/>
      <c r="E10" s="44"/>
      <c r="F10" s="30"/>
      <c r="G10" s="104"/>
      <c r="H10" s="104"/>
      <c r="I10" s="104"/>
      <c r="J10" s="104"/>
      <c r="K10" s="104"/>
      <c r="L10" s="29"/>
      <c r="P10" s="30"/>
      <c r="Q10" s="30"/>
    </row>
    <row r="11" spans="2:17" x14ac:dyDescent="0.3">
      <c r="B11" s="195" t="s">
        <v>224</v>
      </c>
      <c r="C11" s="81">
        <v>2022</v>
      </c>
      <c r="D11" s="81">
        <v>2023</v>
      </c>
      <c r="E11" s="81">
        <v>2024</v>
      </c>
      <c r="F11" s="81">
        <v>2025</v>
      </c>
      <c r="G11" s="104"/>
      <c r="H11" s="104"/>
      <c r="I11" s="104"/>
      <c r="J11" s="104"/>
      <c r="K11" s="104"/>
      <c r="L11" s="29"/>
      <c r="P11" s="30"/>
      <c r="Q11" s="30"/>
    </row>
    <row r="12" spans="2:17" x14ac:dyDescent="0.3">
      <c r="B12" s="194" t="s">
        <v>21</v>
      </c>
      <c r="C12" s="99"/>
      <c r="D12" s="99"/>
      <c r="E12" s="210">
        <v>1000</v>
      </c>
      <c r="F12" s="101"/>
      <c r="G12" s="104"/>
      <c r="H12" s="104"/>
      <c r="I12" s="104"/>
      <c r="J12" s="104"/>
      <c r="K12" s="104"/>
      <c r="L12" s="29"/>
      <c r="P12" s="30"/>
      <c r="Q12" s="30"/>
    </row>
    <row r="13" spans="2:17" x14ac:dyDescent="0.3">
      <c r="B13" s="194" t="s">
        <v>22</v>
      </c>
      <c r="C13" s="99"/>
      <c r="D13" s="99"/>
      <c r="E13" s="210">
        <v>7070</v>
      </c>
      <c r="F13" s="101"/>
      <c r="G13" s="104"/>
      <c r="H13" s="104"/>
      <c r="I13" s="104"/>
      <c r="J13" s="104"/>
      <c r="K13" s="104"/>
      <c r="L13" s="29"/>
      <c r="P13" s="30"/>
      <c r="Q13" s="30"/>
    </row>
    <row r="14" spans="2:17" x14ac:dyDescent="0.3">
      <c r="B14" s="104"/>
      <c r="C14" s="104"/>
      <c r="D14" s="104"/>
      <c r="E14" s="104"/>
      <c r="F14" s="104"/>
      <c r="G14" s="104"/>
      <c r="H14" s="104"/>
      <c r="I14" s="104"/>
      <c r="J14" s="104"/>
      <c r="K14" s="104"/>
      <c r="L14" s="29"/>
      <c r="P14" s="30"/>
      <c r="Q14" s="30"/>
    </row>
    <row r="15" spans="2:17" x14ac:dyDescent="0.3">
      <c r="B15" s="43" t="s">
        <v>214</v>
      </c>
      <c r="C15" s="44"/>
      <c r="D15" s="44"/>
      <c r="E15" s="44"/>
      <c r="F15" s="30"/>
    </row>
    <row r="16" spans="2:17" x14ac:dyDescent="0.3">
      <c r="B16" s="195" t="s">
        <v>167</v>
      </c>
      <c r="C16" s="81">
        <v>2022</v>
      </c>
      <c r="D16" s="81">
        <v>2023</v>
      </c>
      <c r="E16" s="81">
        <v>2024</v>
      </c>
      <c r="F16" s="81">
        <v>2025</v>
      </c>
    </row>
    <row r="17" spans="2:11" x14ac:dyDescent="0.3">
      <c r="B17" s="194" t="s">
        <v>168</v>
      </c>
      <c r="C17" s="188">
        <v>7</v>
      </c>
      <c r="D17" s="207">
        <v>32</v>
      </c>
      <c r="E17" s="207">
        <v>2</v>
      </c>
      <c r="F17" s="207"/>
    </row>
    <row r="18" spans="2:11" x14ac:dyDescent="0.3">
      <c r="B18" s="194" t="s">
        <v>169</v>
      </c>
      <c r="C18" s="188">
        <v>39</v>
      </c>
      <c r="D18" s="207">
        <v>2</v>
      </c>
      <c r="E18" s="207">
        <v>10</v>
      </c>
      <c r="F18" s="207"/>
    </row>
    <row r="19" spans="2:11" x14ac:dyDescent="0.3">
      <c r="B19" s="194" t="s">
        <v>170</v>
      </c>
      <c r="C19" s="188">
        <v>11</v>
      </c>
      <c r="D19" s="207">
        <v>32</v>
      </c>
      <c r="E19" s="207">
        <v>2</v>
      </c>
      <c r="F19" s="207"/>
    </row>
    <row r="20" spans="2:11" x14ac:dyDescent="0.3">
      <c r="B20" s="194" t="s">
        <v>171</v>
      </c>
      <c r="C20" s="188">
        <v>0</v>
      </c>
      <c r="D20" s="207">
        <v>13</v>
      </c>
      <c r="E20" s="207">
        <v>0</v>
      </c>
      <c r="F20" s="207"/>
    </row>
    <row r="21" spans="2:11" x14ac:dyDescent="0.3">
      <c r="B21" s="201" t="s">
        <v>172</v>
      </c>
      <c r="C21" s="202"/>
      <c r="D21" s="208"/>
      <c r="E21" s="208"/>
      <c r="F21" s="212"/>
    </row>
    <row r="22" spans="2:11" x14ac:dyDescent="0.3">
      <c r="B22" s="205" t="s">
        <v>173</v>
      </c>
      <c r="C22" s="188">
        <v>0</v>
      </c>
      <c r="D22" s="207">
        <v>1</v>
      </c>
      <c r="E22" s="207">
        <v>0</v>
      </c>
      <c r="F22" s="207"/>
    </row>
    <row r="23" spans="2:11" x14ac:dyDescent="0.3">
      <c r="B23" s="205" t="s">
        <v>174</v>
      </c>
      <c r="C23" s="188">
        <v>0</v>
      </c>
      <c r="D23" s="209">
        <v>13</v>
      </c>
      <c r="E23" s="209">
        <v>0</v>
      </c>
      <c r="F23" s="209"/>
    </row>
    <row r="24" spans="2:11" x14ac:dyDescent="0.3">
      <c r="B24" s="205" t="s">
        <v>175</v>
      </c>
      <c r="C24" s="188">
        <v>7</v>
      </c>
      <c r="D24" s="209">
        <v>6</v>
      </c>
      <c r="E24" s="209">
        <v>2</v>
      </c>
      <c r="F24" s="209"/>
    </row>
    <row r="25" spans="2:11" x14ac:dyDescent="0.3">
      <c r="B25" s="206" t="s">
        <v>176</v>
      </c>
      <c r="C25" s="188">
        <v>7</v>
      </c>
      <c r="D25" s="209">
        <v>20</v>
      </c>
      <c r="E25" s="209">
        <v>0</v>
      </c>
      <c r="F25" s="209"/>
    </row>
    <row r="26" spans="2:11" x14ac:dyDescent="0.3">
      <c r="B26" s="206" t="s">
        <v>177</v>
      </c>
      <c r="C26" s="188">
        <v>4</v>
      </c>
      <c r="D26" s="209">
        <v>6</v>
      </c>
      <c r="E26" s="209">
        <v>2</v>
      </c>
      <c r="F26" s="209"/>
    </row>
    <row r="27" spans="2:11" x14ac:dyDescent="0.3">
      <c r="B27" s="103"/>
      <c r="C27" s="103"/>
      <c r="D27" s="103"/>
      <c r="E27" s="30"/>
      <c r="F27" s="103"/>
    </row>
    <row r="28" spans="2:11" x14ac:dyDescent="0.3">
      <c r="B28" s="43" t="s">
        <v>230</v>
      </c>
      <c r="C28" s="44"/>
      <c r="D28" s="44"/>
      <c r="E28" s="44"/>
      <c r="F28" s="30"/>
    </row>
    <row r="29" spans="2:11" x14ac:dyDescent="0.3">
      <c r="B29" s="274" t="s">
        <v>225</v>
      </c>
      <c r="C29" s="275"/>
      <c r="D29" s="275"/>
      <c r="E29" s="275"/>
      <c r="F29" s="275"/>
      <c r="G29" s="275"/>
      <c r="H29" s="275"/>
      <c r="I29" s="275"/>
      <c r="J29" s="275"/>
      <c r="K29" s="275"/>
    </row>
    <row r="30" spans="2:11" ht="29.4" customHeight="1" x14ac:dyDescent="0.3">
      <c r="B30" s="194" t="s">
        <v>204</v>
      </c>
      <c r="C30" s="272" t="s">
        <v>234</v>
      </c>
      <c r="D30" s="273"/>
      <c r="E30" s="273"/>
      <c r="F30" s="273"/>
      <c r="G30" s="273"/>
      <c r="H30" s="273"/>
      <c r="I30" s="273"/>
      <c r="J30" s="273"/>
      <c r="K30" s="273"/>
    </row>
    <row r="31" spans="2:11" x14ac:dyDescent="0.3">
      <c r="B31" s="194" t="s">
        <v>226</v>
      </c>
      <c r="C31" s="272"/>
      <c r="D31" s="273"/>
      <c r="E31" s="273"/>
      <c r="F31" s="273"/>
      <c r="G31" s="273"/>
      <c r="H31" s="273"/>
      <c r="I31" s="273"/>
      <c r="J31" s="273"/>
      <c r="K31" s="273"/>
    </row>
    <row r="32" spans="2:11" x14ac:dyDescent="0.3">
      <c r="B32" s="194" t="s">
        <v>227</v>
      </c>
      <c r="C32" s="272"/>
      <c r="D32" s="273"/>
      <c r="E32" s="273"/>
      <c r="F32" s="273"/>
      <c r="G32" s="273"/>
      <c r="H32" s="273"/>
      <c r="I32" s="273"/>
      <c r="J32" s="273"/>
      <c r="K32" s="273"/>
    </row>
    <row r="33" spans="2:11" x14ac:dyDescent="0.3">
      <c r="B33" s="194" t="s">
        <v>228</v>
      </c>
      <c r="C33" s="272"/>
      <c r="D33" s="273"/>
      <c r="E33" s="273"/>
      <c r="F33" s="273"/>
      <c r="G33" s="273"/>
      <c r="H33" s="273"/>
      <c r="I33" s="273"/>
      <c r="J33" s="273"/>
      <c r="K33" s="273"/>
    </row>
  </sheetData>
  <mergeCells count="7">
    <mergeCell ref="C33:K33"/>
    <mergeCell ref="B5:K7"/>
    <mergeCell ref="B8:K8"/>
    <mergeCell ref="B29:K29"/>
    <mergeCell ref="C30:K30"/>
    <mergeCell ref="C31:K31"/>
    <mergeCell ref="C32:K32"/>
  </mergeCells>
  <pageMargins left="0.7" right="0.7" top="0.75" bottom="0.75" header="0.3" footer="0.3"/>
  <pageSetup scale="3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46FA2-6991-45C3-85FA-EC4061FD3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7CD1E2-8A36-46EA-884B-CB0CFD6A02A8}">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da57dbde-6dd3-4e1f-81a9-bf8187c43d57"/>
    <ds:schemaRef ds:uri="http://www.w3.org/XML/1998/namespace"/>
  </ds:schemaRefs>
</ds:datastoreItem>
</file>

<file path=customXml/itemProps3.xml><?xml version="1.0" encoding="utf-8"?>
<ds:datastoreItem xmlns:ds="http://schemas.openxmlformats.org/officeDocument/2006/customXml" ds:itemID="{3A49CE3A-26ED-41A4-9C42-848B7E067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1-NSG</vt:lpstr>
      <vt:lpstr>2-NSG</vt:lpstr>
      <vt:lpstr>3- NSG</vt:lpstr>
      <vt:lpstr>4- Other NSG</vt:lpstr>
      <vt:lpstr>6 - Historical Costs NSG</vt:lpstr>
      <vt:lpstr>7 - Historical IQ MF Partcptn</vt:lpstr>
      <vt:lpstr>8 - Historical IQ Prt &amp; Mtrls</vt:lpstr>
      <vt:lpstr>9 - H&amp;S</vt:lpstr>
      <vt:lpstr>'7 - Historical IQ MF Partcptn'!Print_Area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Selena Worster Walde</dc:creator>
  <cp:keywords/>
  <dc:description/>
  <cp:lastModifiedBy>Celia Johnson</cp:lastModifiedBy>
  <cp:revision/>
  <dcterms:created xsi:type="dcterms:W3CDTF">2022-04-29T20:13:26Z</dcterms:created>
  <dcterms:modified xsi:type="dcterms:W3CDTF">2024-07-15T15:10:49Z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MediaServiceImageTags">
    <vt:lpwstr/>
  </property>
</Properties>
</file>