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40" windowHeight="45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9" i="1"/>
  <c r="O10" i="1"/>
  <c r="O11" i="1"/>
  <c r="O12" i="1"/>
  <c r="O3" i="1"/>
  <c r="M4" i="1" l="1"/>
  <c r="M5" i="1"/>
  <c r="M6" i="1"/>
  <c r="M7" i="1"/>
  <c r="M8" i="1"/>
  <c r="M9" i="1"/>
  <c r="M10" i="1"/>
  <c r="M11" i="1"/>
  <c r="M12" i="1"/>
  <c r="M3" i="1"/>
  <c r="K10" i="1"/>
  <c r="K11" i="1"/>
  <c r="K12" i="1"/>
  <c r="K9" i="1"/>
  <c r="K4" i="1"/>
  <c r="K5" i="1"/>
  <c r="K6" i="1"/>
  <c r="K7" i="1"/>
  <c r="K8" i="1"/>
  <c r="K3" i="1"/>
  <c r="J4" i="1"/>
  <c r="J5" i="1"/>
  <c r="J6" i="1"/>
  <c r="J7" i="1"/>
  <c r="J8" i="1"/>
  <c r="J9" i="1"/>
  <c r="J10" i="1"/>
  <c r="J11" i="1"/>
  <c r="J12" i="1"/>
  <c r="J3" i="1"/>
  <c r="L13" i="1"/>
  <c r="G13" i="1"/>
  <c r="H13" i="1"/>
</calcChain>
</file>

<file path=xl/sharedStrings.xml><?xml version="1.0" encoding="utf-8"?>
<sst xmlns="http://schemas.openxmlformats.org/spreadsheetml/2006/main" count="97" uniqueCount="61">
  <si>
    <t>Program Name</t>
  </si>
  <si>
    <t>TRC</t>
  </si>
  <si>
    <t>Actual/Est. completion</t>
  </si>
  <si>
    <t>Budget</t>
  </si>
  <si>
    <t>Savings</t>
  </si>
  <si>
    <t>Expected Changes (i.e. baseline changes?)</t>
  </si>
  <si>
    <t>Target Market (ie MF, SBus, Mod-Low)</t>
  </si>
  <si>
    <t>EEPS</t>
  </si>
  <si>
    <t>Res</t>
  </si>
  <si>
    <t>All Res</t>
  </si>
  <si>
    <t>Participation</t>
  </si>
  <si>
    <t xml:space="preserve"> Major changes made throughout the Year</t>
  </si>
  <si>
    <t>Type of Program</t>
  </si>
  <si>
    <t>C/I</t>
  </si>
  <si>
    <t>DI/Rebate</t>
  </si>
  <si>
    <r>
      <t xml:space="preserve">Year </t>
    </r>
    <r>
      <rPr>
        <i/>
        <sz val="11"/>
        <color theme="5" tint="-0.249977111117893"/>
        <rFont val="Calibri"/>
        <family val="2"/>
        <scheme val="minor"/>
      </rPr>
      <t>GPY4</t>
    </r>
  </si>
  <si>
    <t>Behavior</t>
  </si>
  <si>
    <t>Totals</t>
  </si>
  <si>
    <t>Program Total</t>
  </si>
  <si>
    <t>Portfolio Total</t>
  </si>
  <si>
    <t>Budget as % of Program Budget</t>
  </si>
  <si>
    <t>% of Cust Class Pgm Budget</t>
  </si>
  <si>
    <t>Budget as % of Portfolio Budget</t>
  </si>
  <si>
    <t>% of Program Savings</t>
  </si>
  <si>
    <t>$/En Saved              1st Yr</t>
  </si>
  <si>
    <t>$/En Saved  Lifetime</t>
  </si>
  <si>
    <t>Customer Class</t>
  </si>
  <si>
    <t>Joint (Y/N)</t>
  </si>
  <si>
    <t>Participation Status (waiting list? Forecast for future? Other comments?)</t>
  </si>
  <si>
    <r>
      <t xml:space="preserve"> Utility (G or E) Nicor</t>
    </r>
    <r>
      <rPr>
        <i/>
        <sz val="11"/>
        <color theme="5" tint="-0.249977111117893"/>
        <rFont val="Calibri"/>
        <family val="2"/>
        <scheme val="minor"/>
      </rPr>
      <t xml:space="preserve"> Gas</t>
    </r>
  </si>
  <si>
    <t>Home Energy Efficiency Rebates</t>
  </si>
  <si>
    <t xml:space="preserve">Multi Family </t>
  </si>
  <si>
    <t xml:space="preserve">Home Energy Savings  </t>
  </si>
  <si>
    <t>Residential New Construction</t>
  </si>
  <si>
    <t xml:space="preserve">Elemantry Education </t>
  </si>
  <si>
    <t>Behavioral Energy Savings</t>
  </si>
  <si>
    <t>Business Energy Efficiency Rebates</t>
  </si>
  <si>
    <t>Custom Business Incentive</t>
  </si>
  <si>
    <t>Small Business Energy Efficiency</t>
  </si>
  <si>
    <t>REs</t>
  </si>
  <si>
    <t>Business New Construction</t>
  </si>
  <si>
    <t>Rebate</t>
  </si>
  <si>
    <t>DI</t>
  </si>
  <si>
    <t xml:space="preserve">Res - SF </t>
  </si>
  <si>
    <t>Res - Multifamily</t>
  </si>
  <si>
    <t xml:space="preserve"> - Programtotal</t>
  </si>
  <si>
    <t xml:space="preserve"> - Portfoliototal</t>
  </si>
  <si>
    <t>Res - New Construction</t>
  </si>
  <si>
    <t>Res - Energy Savings</t>
  </si>
  <si>
    <t>Tenants/Renters/Hard to reach</t>
  </si>
  <si>
    <t>All Commerical</t>
  </si>
  <si>
    <t xml:space="preserve">Commerical and Industrial </t>
  </si>
  <si>
    <t xml:space="preserve">Small Business </t>
  </si>
  <si>
    <t>Commercial new constrciton</t>
  </si>
  <si>
    <t>N</t>
  </si>
  <si>
    <t>Y</t>
  </si>
  <si>
    <t>Ex ante</t>
  </si>
  <si>
    <t>Ex Ante</t>
  </si>
  <si>
    <t>Est.</t>
  </si>
  <si>
    <t>Est</t>
  </si>
  <si>
    <t>Program is designed based on WE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</si>
</sst>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0.0%"/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Font="1" applyBorder="1"/>
    <xf numFmtId="0" fontId="0" fillId="0" borderId="0" xfId="0" applyFont="1"/>
    <xf numFmtId="0" fontId="3" fillId="0" borderId="1" xfId="0" applyFont="1" applyBorder="1"/>
    <xf numFmtId="0" fontId="3" fillId="0" borderId="0" xfId="0" applyFont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164" fontId="3" fillId="0" borderId="1" xfId="0" applyNumberFormat="1" applyFont="1" applyFill="1" applyBorder="1"/>
    <xf numFmtId="3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/>
    <xf numFmtId="2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/>
    <xf numFmtId="2" fontId="0" fillId="0" borderId="1" xfId="0" applyNumberFormat="1" applyFill="1" applyBorder="1" applyAlignment="1">
      <alignment horizontal="center"/>
    </xf>
    <xf numFmtId="3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/>
    <xf numFmtId="165" fontId="1" fillId="0" borderId="1" xfId="0" applyNumberFormat="1" applyFont="1" applyFill="1" applyBorder="1"/>
    <xf numFmtId="0" fontId="0" fillId="0" borderId="1" xfId="0" applyFill="1" applyBorder="1" applyAlignment="1">
      <alignment wrapText="1"/>
    </xf>
    <xf numFmtId="165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/>
    <xf numFmtId="0" fontId="3" fillId="0" borderId="1" xfId="0" applyFont="1" applyFill="1" applyBorder="1"/>
    <xf numFmtId="164" fontId="0" fillId="0" borderId="1" xfId="0" applyNumberFormat="1" applyFont="1" applyFill="1" applyBorder="1"/>
    <xf numFmtId="0" fontId="3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1" xfId="0" applyFont="1" applyFill="1" applyBorder="1"/>
    <xf numFmtId="164" fontId="0" fillId="0" borderId="1" xfId="0" applyNumberFormat="1" applyFill="1" applyBorder="1"/>
    <xf numFmtId="166" fontId="0" fillId="0" borderId="1" xfId="0" applyNumberFormat="1" applyFill="1" applyBorder="1"/>
    <xf numFmtId="0" fontId="0" fillId="0" borderId="1" xfId="0" applyFill="1" applyBorder="1"/>
    <xf numFmtId="164" fontId="1" fillId="0" borderId="1" xfId="0" applyNumberFormat="1" applyFont="1" applyFill="1" applyBorder="1"/>
    <xf numFmtId="166" fontId="1" fillId="0" borderId="1" xfId="0" applyNumberFormat="1" applyFont="1" applyFill="1" applyBorder="1"/>
    <xf numFmtId="165" fontId="0" fillId="0" borderId="1" xfId="0" applyNumberForma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9" fontId="3" fillId="0" borderId="1" xfId="1" applyFont="1" applyFill="1" applyBorder="1" applyAlignment="1">
      <alignment horizontal="center"/>
    </xf>
    <xf numFmtId="9" fontId="3" fillId="0" borderId="1" xfId="1" applyFont="1" applyFill="1" applyBorder="1" applyAlignment="1"/>
    <xf numFmtId="9" fontId="0" fillId="0" borderId="1" xfId="0" applyNumberFormat="1" applyFill="1" applyBorder="1" applyAlignment="1"/>
    <xf numFmtId="0" fontId="0" fillId="0" borderId="1" xfId="0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pane xSplit="5" topLeftCell="P1" activePane="topRight" state="frozen"/>
      <selection pane="topRight" activeCell="Q20" sqref="Q20"/>
    </sheetView>
  </sheetViews>
  <sheetFormatPr defaultRowHeight="14.4" x14ac:dyDescent="0.3"/>
  <cols>
    <col min="2" max="2" width="30" bestFit="1" customWidth="1"/>
    <col min="4" max="4" width="10.44140625" customWidth="1"/>
    <col min="5" max="5" width="28.88671875" bestFit="1" customWidth="1"/>
    <col min="6" max="6" width="8.5546875" customWidth="1"/>
    <col min="7" max="12" width="14.6640625" customWidth="1"/>
    <col min="13" max="14" width="14.6640625" style="11" customWidth="1"/>
    <col min="15" max="16" width="14.6640625" customWidth="1"/>
    <col min="17" max="18" width="41.6640625" customWidth="1"/>
    <col min="19" max="19" width="42.33203125" customWidth="1"/>
  </cols>
  <sheetData>
    <row r="1" spans="1:19" s="10" customFormat="1" ht="45" x14ac:dyDescent="0.25">
      <c r="A1" s="43" t="s">
        <v>15</v>
      </c>
      <c r="B1" s="43"/>
      <c r="C1" s="43" t="s">
        <v>29</v>
      </c>
      <c r="D1" s="43"/>
      <c r="E1" s="43"/>
      <c r="F1" s="12"/>
      <c r="G1" s="13" t="s">
        <v>10</v>
      </c>
      <c r="H1" s="13" t="s">
        <v>3</v>
      </c>
      <c r="I1" s="13" t="s">
        <v>20</v>
      </c>
      <c r="J1" s="13" t="s">
        <v>22</v>
      </c>
      <c r="K1" s="13" t="s">
        <v>21</v>
      </c>
      <c r="L1" s="13" t="s">
        <v>4</v>
      </c>
      <c r="M1" s="13" t="s">
        <v>23</v>
      </c>
      <c r="N1" s="13" t="s">
        <v>1</v>
      </c>
      <c r="O1" s="13" t="s">
        <v>24</v>
      </c>
      <c r="P1" s="13" t="s">
        <v>25</v>
      </c>
      <c r="Q1" s="25"/>
      <c r="R1" s="9"/>
      <c r="S1" s="9"/>
    </row>
    <row r="2" spans="1:19" s="1" customFormat="1" ht="30" x14ac:dyDescent="0.25">
      <c r="A2" s="12" t="s">
        <v>7</v>
      </c>
      <c r="B2" s="2" t="s">
        <v>0</v>
      </c>
      <c r="C2" s="2" t="s">
        <v>26</v>
      </c>
      <c r="D2" s="2" t="s">
        <v>12</v>
      </c>
      <c r="E2" s="2" t="s">
        <v>6</v>
      </c>
      <c r="F2" s="2" t="s">
        <v>27</v>
      </c>
      <c r="G2" s="13" t="s">
        <v>2</v>
      </c>
      <c r="H2" s="13" t="s">
        <v>2</v>
      </c>
      <c r="I2" s="13" t="s">
        <v>2</v>
      </c>
      <c r="J2" s="13" t="s">
        <v>2</v>
      </c>
      <c r="K2" s="13" t="s">
        <v>2</v>
      </c>
      <c r="L2" s="13" t="s">
        <v>59</v>
      </c>
      <c r="M2" s="13" t="s">
        <v>58</v>
      </c>
      <c r="N2" s="13" t="s">
        <v>56</v>
      </c>
      <c r="O2" s="13" t="s">
        <v>57</v>
      </c>
      <c r="P2" s="13" t="s">
        <v>57</v>
      </c>
      <c r="Q2" s="13" t="s">
        <v>28</v>
      </c>
      <c r="R2" s="2" t="s">
        <v>11</v>
      </c>
      <c r="S2" s="2" t="s">
        <v>5</v>
      </c>
    </row>
    <row r="3" spans="1:19" s="7" customFormat="1" ht="15" x14ac:dyDescent="0.25">
      <c r="A3" s="6" t="s">
        <v>7</v>
      </c>
      <c r="B3" s="6" t="s">
        <v>30</v>
      </c>
      <c r="C3" s="6" t="s">
        <v>8</v>
      </c>
      <c r="D3" s="6" t="s">
        <v>41</v>
      </c>
      <c r="E3" s="6" t="s">
        <v>9</v>
      </c>
      <c r="F3" s="6" t="s">
        <v>54</v>
      </c>
      <c r="G3" s="15">
        <v>75326</v>
      </c>
      <c r="H3" s="14">
        <v>9333081.8929999992</v>
      </c>
      <c r="I3" s="14"/>
      <c r="J3" s="40">
        <f>H3/$H$13</f>
        <v>0.37743988237128062</v>
      </c>
      <c r="K3" s="41">
        <f>+H3/SUM($H$3:$H$8)</f>
        <v>0.64530800929707921</v>
      </c>
      <c r="L3" s="15">
        <v>4197508.777957242</v>
      </c>
      <c r="M3" s="26">
        <f>L3/$L$13</f>
        <v>0.37188812542568561</v>
      </c>
      <c r="N3" s="16">
        <v>1.6481357557671257</v>
      </c>
      <c r="O3" s="27">
        <f>H3/L3</f>
        <v>2.2234812091428271</v>
      </c>
      <c r="P3" s="27">
        <v>0.13744212721243171</v>
      </c>
      <c r="Q3" s="28"/>
      <c r="R3" s="6"/>
      <c r="S3" s="6"/>
    </row>
    <row r="4" spans="1:19" s="5" customFormat="1" ht="15" x14ac:dyDescent="0.25">
      <c r="A4" s="4" t="s">
        <v>7</v>
      </c>
      <c r="B4" s="4" t="s">
        <v>32</v>
      </c>
      <c r="C4" s="4" t="s">
        <v>8</v>
      </c>
      <c r="D4" s="6" t="s">
        <v>14</v>
      </c>
      <c r="E4" s="4" t="s">
        <v>43</v>
      </c>
      <c r="F4" s="4" t="s">
        <v>55</v>
      </c>
      <c r="G4" s="17">
        <v>24303</v>
      </c>
      <c r="H4" s="29">
        <v>2041180.9819999998</v>
      </c>
      <c r="I4" s="30"/>
      <c r="J4" s="40">
        <f t="shared" ref="J4:J12" si="0">H4/$H$13</f>
        <v>8.2547557021053042E-2</v>
      </c>
      <c r="K4" s="41">
        <f t="shared" ref="K4:K8" si="1">+H4/SUM($H$3:$H$8)</f>
        <v>0.14113134880959274</v>
      </c>
      <c r="L4" s="17">
        <v>305517.12611679063</v>
      </c>
      <c r="M4" s="26">
        <f t="shared" ref="M4:M12" si="2">L4/$L$13</f>
        <v>2.7068005649843914E-2</v>
      </c>
      <c r="N4" s="18">
        <v>0.99896396657653563</v>
      </c>
      <c r="O4" s="27">
        <f t="shared" ref="O4:O12" si="3">H4/L4</f>
        <v>6.6810689402063623</v>
      </c>
      <c r="P4" s="31">
        <v>0.44395993127219863</v>
      </c>
      <c r="Q4" s="32"/>
      <c r="R4" s="4"/>
      <c r="S4" s="4"/>
    </row>
    <row r="5" spans="1:19" ht="15" x14ac:dyDescent="0.25">
      <c r="A5" s="4" t="s">
        <v>7</v>
      </c>
      <c r="B5" s="3" t="s">
        <v>31</v>
      </c>
      <c r="C5" s="3" t="s">
        <v>8</v>
      </c>
      <c r="D5" s="6" t="s">
        <v>14</v>
      </c>
      <c r="E5" s="4" t="s">
        <v>44</v>
      </c>
      <c r="F5" s="3" t="s">
        <v>55</v>
      </c>
      <c r="G5" s="19">
        <v>59269</v>
      </c>
      <c r="H5" s="33">
        <v>2049435.76</v>
      </c>
      <c r="I5" s="30"/>
      <c r="J5" s="40">
        <f t="shared" si="0"/>
        <v>8.2881389132786448E-2</v>
      </c>
      <c r="K5" s="41">
        <f t="shared" si="1"/>
        <v>0.14170210072406644</v>
      </c>
      <c r="L5" s="19">
        <v>880449.83767505304</v>
      </c>
      <c r="M5" s="26">
        <f t="shared" si="2"/>
        <v>7.8005516363368055E-2</v>
      </c>
      <c r="N5" s="20">
        <v>2.3174668959711391</v>
      </c>
      <c r="O5" s="27">
        <f t="shared" si="3"/>
        <v>2.3277143936011306</v>
      </c>
      <c r="P5" s="34">
        <v>0.22865331680482981</v>
      </c>
      <c r="Q5" s="35"/>
      <c r="R5" s="3"/>
      <c r="S5" s="3"/>
    </row>
    <row r="6" spans="1:19" ht="15" x14ac:dyDescent="0.25">
      <c r="A6" s="4" t="s">
        <v>7</v>
      </c>
      <c r="B6" s="3" t="s">
        <v>33</v>
      </c>
      <c r="C6" s="3" t="s">
        <v>8</v>
      </c>
      <c r="D6" s="3" t="s">
        <v>41</v>
      </c>
      <c r="E6" s="3" t="s">
        <v>47</v>
      </c>
      <c r="F6" s="3" t="s">
        <v>55</v>
      </c>
      <c r="G6" s="19">
        <v>529.73217964565299</v>
      </c>
      <c r="H6" s="33">
        <v>668428.79529616819</v>
      </c>
      <c r="I6" s="30"/>
      <c r="J6" s="40">
        <f t="shared" si="0"/>
        <v>2.7031980300032128E-2</v>
      </c>
      <c r="K6" s="41">
        <f t="shared" si="1"/>
        <v>4.6216508136817137E-2</v>
      </c>
      <c r="L6" s="19">
        <v>102852.8</v>
      </c>
      <c r="M6" s="26">
        <f t="shared" si="2"/>
        <v>9.1124848118596582E-3</v>
      </c>
      <c r="N6" s="20">
        <v>0.89200571131631834</v>
      </c>
      <c r="O6" s="27">
        <f t="shared" si="3"/>
        <v>6.4988876850816721</v>
      </c>
      <c r="P6" s="34">
        <v>0.32494438425408362</v>
      </c>
      <c r="Q6" s="35"/>
      <c r="R6" s="3"/>
      <c r="S6" s="3"/>
    </row>
    <row r="7" spans="1:19" ht="15" x14ac:dyDescent="0.25">
      <c r="A7" s="4" t="s">
        <v>7</v>
      </c>
      <c r="B7" s="3" t="s">
        <v>34</v>
      </c>
      <c r="C7" s="3" t="s">
        <v>8</v>
      </c>
      <c r="D7" s="3" t="s">
        <v>42</v>
      </c>
      <c r="E7" s="3" t="s">
        <v>48</v>
      </c>
      <c r="F7" s="3" t="s">
        <v>55</v>
      </c>
      <c r="G7" s="19">
        <v>9591</v>
      </c>
      <c r="H7" s="33">
        <v>320860.41199999995</v>
      </c>
      <c r="I7" s="30"/>
      <c r="J7" s="40">
        <f t="shared" si="0"/>
        <v>1.2975940589754412E-2</v>
      </c>
      <c r="K7" s="41">
        <f t="shared" si="1"/>
        <v>2.2184932705375186E-2</v>
      </c>
      <c r="L7" s="19">
        <v>97590.688891948652</v>
      </c>
      <c r="M7" s="26">
        <f t="shared" si="2"/>
        <v>8.6462757485144121E-3</v>
      </c>
      <c r="N7" s="20">
        <v>4.2370693816806435</v>
      </c>
      <c r="O7" s="27">
        <f t="shared" si="3"/>
        <v>3.287817881429786</v>
      </c>
      <c r="P7" s="34">
        <v>0.41097723517872325</v>
      </c>
      <c r="Q7" s="35"/>
      <c r="R7" s="3"/>
      <c r="S7" s="3"/>
    </row>
    <row r="8" spans="1:19" ht="15" x14ac:dyDescent="0.25">
      <c r="A8" s="4" t="s">
        <v>7</v>
      </c>
      <c r="B8" s="3" t="s">
        <v>35</v>
      </c>
      <c r="C8" s="3" t="s">
        <v>39</v>
      </c>
      <c r="D8" s="3" t="s">
        <v>16</v>
      </c>
      <c r="E8" s="3" t="s">
        <v>49</v>
      </c>
      <c r="F8" s="3" t="s">
        <v>54</v>
      </c>
      <c r="G8" s="19">
        <v>0</v>
      </c>
      <c r="H8" s="33">
        <v>50000</v>
      </c>
      <c r="I8" s="30"/>
      <c r="J8" s="40">
        <f t="shared" si="0"/>
        <v>2.0220538440489213E-3</v>
      </c>
      <c r="K8" s="41">
        <f t="shared" si="1"/>
        <v>3.4571003270692036E-3</v>
      </c>
      <c r="L8" s="19">
        <v>0</v>
      </c>
      <c r="M8" s="26">
        <f t="shared" si="2"/>
        <v>0</v>
      </c>
      <c r="N8" s="20"/>
      <c r="O8" s="27"/>
      <c r="P8" s="34"/>
      <c r="Q8" s="35"/>
      <c r="R8" s="3" t="s">
        <v>60</v>
      </c>
      <c r="S8" s="3"/>
    </row>
    <row r="9" spans="1:19" ht="15" x14ac:dyDescent="0.25">
      <c r="A9" s="4" t="s">
        <v>7</v>
      </c>
      <c r="B9" s="3" t="s">
        <v>36</v>
      </c>
      <c r="C9" s="3" t="s">
        <v>13</v>
      </c>
      <c r="D9" s="3" t="s">
        <v>14</v>
      </c>
      <c r="E9" s="3" t="s">
        <v>50</v>
      </c>
      <c r="F9" s="3" t="s">
        <v>54</v>
      </c>
      <c r="G9" s="19">
        <v>31383</v>
      </c>
      <c r="H9" s="33">
        <v>2178830.7080000001</v>
      </c>
      <c r="I9" s="30"/>
      <c r="J9" s="40">
        <f t="shared" si="0"/>
        <v>8.8114260172864667E-2</v>
      </c>
      <c r="K9" s="42">
        <f>H9/SUM($H$9:$H$12)</f>
        <v>0.21227175653707794</v>
      </c>
      <c r="L9" s="19">
        <v>2827574.4358792929</v>
      </c>
      <c r="M9" s="26">
        <f t="shared" si="2"/>
        <v>0.25051558247663358</v>
      </c>
      <c r="N9" s="20">
        <v>4.436432642785908</v>
      </c>
      <c r="O9" s="27">
        <f t="shared" si="3"/>
        <v>0.7705652874607517</v>
      </c>
      <c r="P9" s="34">
        <v>9.9229270669815253E-2</v>
      </c>
      <c r="Q9" s="35"/>
      <c r="R9" s="3"/>
      <c r="S9" s="3"/>
    </row>
    <row r="10" spans="1:19" x14ac:dyDescent="0.3">
      <c r="A10" s="4" t="s">
        <v>7</v>
      </c>
      <c r="B10" s="3" t="s">
        <v>37</v>
      </c>
      <c r="C10" s="3" t="s">
        <v>13</v>
      </c>
      <c r="D10" s="3" t="s">
        <v>41</v>
      </c>
      <c r="E10" s="3" t="s">
        <v>51</v>
      </c>
      <c r="F10" s="3" t="s">
        <v>54</v>
      </c>
      <c r="G10" s="19">
        <v>174</v>
      </c>
      <c r="H10" s="33">
        <v>5362753.7629999993</v>
      </c>
      <c r="I10" s="30"/>
      <c r="J10" s="40">
        <f t="shared" si="0"/>
        <v>0.21687553722323935</v>
      </c>
      <c r="K10" s="42">
        <f t="shared" ref="K10:K12" si="4">H10/SUM($H$9:$H$12)</f>
        <v>0.5224642543214213</v>
      </c>
      <c r="L10" s="19">
        <v>1958766.5300000003</v>
      </c>
      <c r="M10" s="26">
        <f t="shared" si="2"/>
        <v>0.17354151033908699</v>
      </c>
      <c r="N10" s="20">
        <v>1.9536000855716715</v>
      </c>
      <c r="O10" s="27">
        <f t="shared" si="3"/>
        <v>2.7378218286178284</v>
      </c>
      <c r="P10" s="34">
        <v>0.20873042224395938</v>
      </c>
      <c r="Q10" s="35"/>
      <c r="R10" s="3"/>
      <c r="S10" s="3"/>
    </row>
    <row r="11" spans="1:19" x14ac:dyDescent="0.3">
      <c r="A11" s="4" t="s">
        <v>7</v>
      </c>
      <c r="B11" s="3" t="s">
        <v>38</v>
      </c>
      <c r="C11" s="3" t="s">
        <v>13</v>
      </c>
      <c r="D11" s="3" t="s">
        <v>14</v>
      </c>
      <c r="E11" s="3" t="s">
        <v>52</v>
      </c>
      <c r="F11" s="3" t="s">
        <v>54</v>
      </c>
      <c r="G11" s="19">
        <v>6376</v>
      </c>
      <c r="H11" s="33">
        <v>2097708.7550000004</v>
      </c>
      <c r="I11" s="30"/>
      <c r="J11" s="40">
        <f t="shared" si="0"/>
        <v>8.4833601034856557E-2</v>
      </c>
      <c r="K11" s="42">
        <f t="shared" si="4"/>
        <v>0.20436848098941743</v>
      </c>
      <c r="L11" s="19">
        <v>668012.26771523769</v>
      </c>
      <c r="M11" s="26">
        <f t="shared" si="2"/>
        <v>5.918411208728426E-2</v>
      </c>
      <c r="N11" s="20">
        <v>1.4265322658501172</v>
      </c>
      <c r="O11" s="27">
        <f t="shared" si="3"/>
        <v>3.140224897627506</v>
      </c>
      <c r="P11" s="34">
        <v>0.43441385226603918</v>
      </c>
      <c r="Q11" s="35"/>
      <c r="R11" s="3"/>
      <c r="S11" s="3"/>
    </row>
    <row r="12" spans="1:19" x14ac:dyDescent="0.3">
      <c r="A12" s="4" t="s">
        <v>7</v>
      </c>
      <c r="B12" s="3" t="s">
        <v>40</v>
      </c>
      <c r="C12" s="3" t="s">
        <v>13</v>
      </c>
      <c r="D12" s="3" t="s">
        <v>41</v>
      </c>
      <c r="E12" s="3" t="s">
        <v>53</v>
      </c>
      <c r="F12" s="3" t="s">
        <v>55</v>
      </c>
      <c r="G12" s="19">
        <v>489.52210397052801</v>
      </c>
      <c r="H12" s="33">
        <v>625052.55200000014</v>
      </c>
      <c r="I12" s="30"/>
      <c r="J12" s="40">
        <f t="shared" si="0"/>
        <v>2.5277798310083772E-2</v>
      </c>
      <c r="K12" s="42">
        <f t="shared" si="4"/>
        <v>6.0895508152083229E-2</v>
      </c>
      <c r="L12" s="19">
        <v>248747.71999999994</v>
      </c>
      <c r="M12" s="26">
        <f t="shared" si="2"/>
        <v>2.2038387097723332E-2</v>
      </c>
      <c r="N12" s="20">
        <v>2.4583450242993687</v>
      </c>
      <c r="O12" s="27">
        <f t="shared" si="3"/>
        <v>2.5127971102609514</v>
      </c>
      <c r="P12" s="34">
        <v>0.10051188441043804</v>
      </c>
      <c r="Q12" s="35"/>
      <c r="R12" s="3"/>
      <c r="S12" s="3"/>
    </row>
    <row r="13" spans="1:19" x14ac:dyDescent="0.3">
      <c r="A13" s="8" t="s">
        <v>17</v>
      </c>
      <c r="B13" s="8" t="s">
        <v>18</v>
      </c>
      <c r="C13" s="8"/>
      <c r="D13" s="8"/>
      <c r="E13" s="3" t="s">
        <v>45</v>
      </c>
      <c r="F13" s="8"/>
      <c r="G13" s="21">
        <f>SUM(G3:G12)</f>
        <v>207441.25428361617</v>
      </c>
      <c r="H13" s="36">
        <f>SUM(H3:H12)</f>
        <v>24727333.620296169</v>
      </c>
      <c r="I13" s="30"/>
      <c r="J13" s="14"/>
      <c r="K13" s="24"/>
      <c r="L13" s="21">
        <f>SUM(L3:L12)</f>
        <v>11287020.184235567</v>
      </c>
      <c r="M13" s="26"/>
      <c r="N13" s="22"/>
      <c r="O13" s="27"/>
      <c r="Q13" s="35"/>
      <c r="R13" s="3"/>
      <c r="S13" s="3"/>
    </row>
    <row r="14" spans="1:19" x14ac:dyDescent="0.3">
      <c r="A14" s="3"/>
      <c r="B14" s="8" t="s">
        <v>19</v>
      </c>
      <c r="C14" s="3"/>
      <c r="D14" s="3"/>
      <c r="E14" s="3" t="s">
        <v>46</v>
      </c>
      <c r="F14" s="3"/>
      <c r="G14" s="19"/>
      <c r="H14" s="36">
        <v>31206986.668629505</v>
      </c>
      <c r="I14" s="23"/>
      <c r="J14" s="23"/>
      <c r="K14" s="23"/>
      <c r="L14" s="19"/>
      <c r="M14" s="38"/>
      <c r="N14" s="22">
        <v>1.645502297175377</v>
      </c>
      <c r="O14" s="34">
        <v>2.7648561054418854</v>
      </c>
      <c r="P14" s="37">
        <v>0.21822858787775093</v>
      </c>
      <c r="Q14" s="35"/>
      <c r="R14" s="3"/>
      <c r="S14" s="3"/>
    </row>
    <row r="15" spans="1:19" x14ac:dyDescent="0.3">
      <c r="A15" s="3"/>
      <c r="B15" s="3"/>
      <c r="C15" s="3"/>
      <c r="D15" s="3"/>
      <c r="E15" s="3"/>
      <c r="F15" s="3"/>
      <c r="G15" s="19"/>
      <c r="H15" s="33"/>
      <c r="I15" s="23"/>
      <c r="J15" s="23"/>
      <c r="K15" s="23"/>
      <c r="L15" s="19"/>
      <c r="M15" s="38"/>
      <c r="N15" s="20"/>
      <c r="O15" s="34"/>
      <c r="P15" s="34"/>
      <c r="Q15" s="35"/>
      <c r="R15" s="3"/>
      <c r="S15" s="3"/>
    </row>
    <row r="16" spans="1:19" x14ac:dyDescent="0.3">
      <c r="A16" s="3"/>
      <c r="B16" s="3"/>
      <c r="C16" s="8"/>
      <c r="D16" s="8"/>
      <c r="E16" s="8"/>
      <c r="F16" s="8"/>
      <c r="G16" s="21"/>
      <c r="H16" s="36"/>
      <c r="I16" s="24"/>
      <c r="J16" s="24"/>
      <c r="K16" s="24"/>
      <c r="L16" s="21"/>
      <c r="M16" s="39"/>
      <c r="N16" s="22"/>
      <c r="O16" s="37"/>
      <c r="P16" s="37"/>
      <c r="Q16" s="35"/>
      <c r="R16" s="3"/>
      <c r="S16" s="3"/>
    </row>
    <row r="17" spans="1:19" x14ac:dyDescent="0.3">
      <c r="A17" s="3"/>
      <c r="B17" s="3"/>
      <c r="C17" s="3"/>
      <c r="D17" s="3"/>
      <c r="E17" s="3"/>
      <c r="F17" s="3"/>
      <c r="G17" s="19"/>
      <c r="H17" s="33"/>
      <c r="I17" s="23"/>
      <c r="J17" s="23"/>
      <c r="K17" s="23"/>
      <c r="L17" s="19"/>
      <c r="M17" s="38"/>
      <c r="N17" s="20"/>
      <c r="O17" s="34"/>
      <c r="P17" s="34"/>
      <c r="Q17" s="35"/>
      <c r="R17" s="3"/>
      <c r="S17" s="3"/>
    </row>
    <row r="18" spans="1:19" x14ac:dyDescent="0.3">
      <c r="A18" s="3"/>
      <c r="B18" s="3"/>
      <c r="C18" s="3"/>
      <c r="D18" s="3"/>
      <c r="E18" s="3"/>
      <c r="F18" s="3"/>
      <c r="G18" s="19"/>
      <c r="H18" s="33"/>
      <c r="I18" s="23"/>
      <c r="J18" s="23"/>
      <c r="K18" s="23"/>
      <c r="L18" s="19"/>
      <c r="M18" s="38"/>
      <c r="N18" s="20"/>
      <c r="O18" s="34"/>
      <c r="P18" s="34"/>
      <c r="Q18" s="35"/>
      <c r="R18" s="3"/>
      <c r="S18" s="3"/>
    </row>
    <row r="19" spans="1:19" x14ac:dyDescent="0.3">
      <c r="A19" s="3"/>
      <c r="B19" s="3"/>
      <c r="C19" s="3"/>
      <c r="D19" s="3"/>
      <c r="E19" s="3"/>
      <c r="F19" s="3"/>
      <c r="G19" s="19"/>
      <c r="H19" s="33"/>
      <c r="I19" s="23"/>
      <c r="J19" s="23"/>
      <c r="K19" s="23"/>
      <c r="L19" s="19"/>
      <c r="M19" s="38"/>
      <c r="N19" s="20"/>
      <c r="O19" s="34"/>
      <c r="P19" s="34"/>
      <c r="Q19" s="35"/>
      <c r="R19" s="3"/>
      <c r="S19" s="3"/>
    </row>
    <row r="20" spans="1:19" x14ac:dyDescent="0.3">
      <c r="A20" s="3"/>
      <c r="B20" s="3"/>
      <c r="C20" s="3"/>
      <c r="D20" s="3"/>
      <c r="E20" s="3"/>
      <c r="F20" s="3"/>
      <c r="G20" s="19"/>
      <c r="H20" s="33"/>
      <c r="I20" s="23"/>
      <c r="J20" s="23"/>
      <c r="K20" s="23"/>
      <c r="L20" s="19"/>
      <c r="M20" s="38"/>
      <c r="N20" s="20"/>
      <c r="O20" s="34"/>
      <c r="P20" s="34"/>
      <c r="Q20" s="35"/>
      <c r="R20" s="3"/>
      <c r="S20" s="3"/>
    </row>
    <row r="21" spans="1:19" x14ac:dyDescent="0.3">
      <c r="A21" s="3"/>
      <c r="B21" s="3"/>
      <c r="C21" s="3"/>
      <c r="D21" s="3"/>
      <c r="E21" s="3"/>
      <c r="F21" s="3"/>
      <c r="G21" s="19"/>
      <c r="H21" s="33"/>
      <c r="I21" s="23"/>
      <c r="J21" s="23"/>
      <c r="K21" s="23"/>
      <c r="L21" s="19"/>
      <c r="M21" s="38"/>
      <c r="N21" s="20"/>
      <c r="O21" s="34"/>
      <c r="P21" s="34"/>
      <c r="Q21" s="35"/>
      <c r="R21" s="3"/>
      <c r="S21" s="3"/>
    </row>
    <row r="22" spans="1:19" x14ac:dyDescent="0.3">
      <c r="A22" s="3"/>
      <c r="B22" s="3"/>
      <c r="C22" s="3"/>
      <c r="D22" s="3"/>
      <c r="E22" s="3"/>
      <c r="F22" s="3"/>
      <c r="G22" s="19"/>
      <c r="H22" s="33"/>
      <c r="I22" s="23"/>
      <c r="J22" s="23"/>
      <c r="K22" s="23"/>
      <c r="L22" s="19"/>
      <c r="M22" s="38"/>
      <c r="N22" s="20"/>
      <c r="O22" s="34"/>
      <c r="P22" s="34"/>
      <c r="Q22" s="35"/>
      <c r="R22" s="3"/>
      <c r="S22" s="3"/>
    </row>
    <row r="23" spans="1:19" x14ac:dyDescent="0.3">
      <c r="A23" s="3"/>
      <c r="B23" s="3"/>
      <c r="C23" s="3"/>
      <c r="D23" s="3"/>
      <c r="E23" s="3"/>
      <c r="F23" s="3"/>
      <c r="G23" s="19"/>
      <c r="H23" s="33"/>
      <c r="I23" s="23"/>
      <c r="J23" s="23"/>
      <c r="K23" s="23"/>
      <c r="L23" s="19"/>
      <c r="M23" s="38"/>
      <c r="N23" s="20"/>
      <c r="O23" s="34"/>
      <c r="P23" s="34"/>
      <c r="Q23" s="35"/>
      <c r="R23" s="3"/>
      <c r="S23" s="3"/>
    </row>
    <row r="24" spans="1:19" x14ac:dyDescent="0.3">
      <c r="A24" s="3"/>
      <c r="B24" s="3"/>
      <c r="C24" s="3"/>
      <c r="D24" s="3"/>
      <c r="E24" s="3"/>
      <c r="F24" s="3"/>
      <c r="G24" s="19"/>
      <c r="H24" s="33"/>
      <c r="I24" s="23"/>
      <c r="J24" s="23"/>
      <c r="K24" s="23"/>
      <c r="L24" s="19"/>
      <c r="M24" s="38"/>
      <c r="N24" s="20"/>
      <c r="O24" s="34"/>
      <c r="P24" s="34"/>
      <c r="Q24" s="35"/>
      <c r="R24" s="3"/>
      <c r="S24" s="3"/>
    </row>
    <row r="25" spans="1:19" x14ac:dyDescent="0.3">
      <c r="A25" s="3"/>
      <c r="B25" s="3"/>
      <c r="C25" s="3"/>
      <c r="D25" s="3"/>
      <c r="E25" s="3"/>
      <c r="F25" s="3"/>
      <c r="G25" s="19"/>
      <c r="H25" s="33"/>
      <c r="I25" s="23"/>
      <c r="J25" s="23"/>
      <c r="K25" s="23"/>
      <c r="L25" s="19"/>
      <c r="M25" s="38"/>
      <c r="N25" s="20"/>
      <c r="O25" s="34"/>
      <c r="P25" s="34"/>
      <c r="Q25" s="35"/>
      <c r="R25" s="3"/>
      <c r="S25" s="3"/>
    </row>
  </sheetData>
  <mergeCells count="2">
    <mergeCell ref="A1:B1"/>
    <mergeCell ref="C1:E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DBA014E726C44958914FBD2D29280" ma:contentTypeVersion="3" ma:contentTypeDescription="Create a new document." ma:contentTypeScope="" ma:versionID="7fc0fb2f7cecec95956f1b0cf33f9c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6bdfb70f3e56c498ff44e6faf670eb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2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60EE3A-A3A3-4E24-BBDF-C602B9B63D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6964AAA-E218-4B0D-8204-2B7EA517D8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82AD2-E954-4A6B-925D-2C5323A399AA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AMERESCO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Nathan, Susan</dc:creator>
  <cp:lastModifiedBy>Celia Christensen</cp:lastModifiedBy>
  <dcterms:created xsi:type="dcterms:W3CDTF">2015-07-28T20:22:39Z</dcterms:created>
  <dcterms:modified xsi:type="dcterms:W3CDTF">2015-09-18T18:09:57Z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0x010100AB7DBA014E726C44958914FBD2D29280</vt:lpwstr>
  </property>
</Properties>
</file>